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ti.fatimah\Downloads\"/>
    </mc:Choice>
  </mc:AlternateContent>
  <xr:revisionPtr revIDLastSave="0" documentId="13_ncr:1_{4BFCC05A-41BF-469A-903A-CE8A80DB6188}" xr6:coauthVersionLast="36" xr6:coauthVersionMax="36" xr10:uidLastSave="{00000000-0000-0000-0000-000000000000}"/>
  <bookViews>
    <workbookView xWindow="0" yWindow="0" windowWidth="28800" windowHeight="12432" tabRatio="796" activeTab="1" xr2:uid="{00000000-000D-0000-FFFF-FFFF00000000}"/>
  </bookViews>
  <sheets>
    <sheet name="Senarai Jadual" sheetId="62" r:id="rId1"/>
    <sheet name="JADUAL_1" sheetId="51" r:id="rId2"/>
    <sheet name="JADUAL_2" sheetId="52" r:id="rId3"/>
    <sheet name="JADUAL_3" sheetId="59" r:id="rId4"/>
    <sheet name="JADUAL_4" sheetId="54" r:id="rId5"/>
    <sheet name="JADUAL_5" sheetId="55" r:id="rId6"/>
    <sheet name="JADUAL_6" sheetId="56" r:id="rId7"/>
    <sheet name="JADUAL_7" sheetId="61" r:id="rId8"/>
    <sheet name="JADUAL_8" sheetId="58" r:id="rId9"/>
  </sheets>
  <externalReferences>
    <externalReference r:id="rId10"/>
    <externalReference r:id="rId11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>#REF!</definedName>
    <definedName name="\B" localSheetId="1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 localSheetId="6">#REF!</definedName>
    <definedName name="\B" localSheetId="7">#REF!</definedName>
    <definedName name="\B">#REF!</definedName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 localSheetId="6">#REF!</definedName>
    <definedName name="\H" localSheetId="7">#REF!</definedName>
    <definedName name="\H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 localSheetId="6">#REF!</definedName>
    <definedName name="\Q" localSheetId="7">#REF!</definedName>
    <definedName name="\Q">#REF!</definedName>
    <definedName name="\R" localSheetId="1">#REF!</definedName>
    <definedName name="\R" localSheetId="2">#REF!</definedName>
    <definedName name="\R" localSheetId="3">#REF!</definedName>
    <definedName name="\R" localSheetId="4">#REF!</definedName>
    <definedName name="\R" localSheetId="5">#REF!</definedName>
    <definedName name="\R" localSheetId="6">#REF!</definedName>
    <definedName name="\R" localSheetId="7">#REF!</definedName>
    <definedName name="\R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7">#REF!</definedName>
    <definedName name="\S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ais" localSheetId="1">#REF!</definedName>
    <definedName name="ais" localSheetId="2">#REF!</definedName>
    <definedName name="ais" localSheetId="3">#REF!</definedName>
    <definedName name="ais" localSheetId="4">#REF!</definedName>
    <definedName name="ais" localSheetId="5">#REF!</definedName>
    <definedName name="ais" localSheetId="6">#REF!</definedName>
    <definedName name="ais" localSheetId="7">#REF!</definedName>
    <definedName name="ais" localSheetId="8">#REF!</definedName>
    <definedName name="ais">#REF!</definedName>
    <definedName name="b" localSheetId="1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>#REF!</definedName>
    <definedName name="baru" localSheetId="1" hidden="1">#REF!</definedName>
    <definedName name="baru" localSheetId="2" hidden="1">#REF!</definedName>
    <definedName name="baru" localSheetId="3" hidden="1">#REF!</definedName>
    <definedName name="baru" localSheetId="4" hidden="1">#REF!</definedName>
    <definedName name="baru" localSheetId="5" hidden="1">#REF!</definedName>
    <definedName name="baru" localSheetId="6" hidden="1">#REF!</definedName>
    <definedName name="baru" localSheetId="7" hidden="1">#REF!</definedName>
    <definedName name="baru" localSheetId="8" hidden="1">#REF!</definedName>
    <definedName name="baru" hidden="1">#REF!</definedName>
    <definedName name="Count_of_C_BD_2024__A_B__padan_MSBR_v8" localSheetId="1">#REF!</definedName>
    <definedName name="Count_of_C_BD_2024__A_B__padan_MSBR_v8" localSheetId="2">#REF!</definedName>
    <definedName name="Count_of_C_BD_2024__A_B__padan_MSBR_v8" localSheetId="3">#REF!</definedName>
    <definedName name="Count_of_C_BD_2024__A_B__padan_MSBR_v8" localSheetId="4">#REF!</definedName>
    <definedName name="Count_of_C_BD_2024__A_B__padan_MSBR_v8" localSheetId="7">#REF!</definedName>
    <definedName name="Count_of_C_BD_2024__A_B__padan_MSBR_v8">#REF!</definedName>
    <definedName name="eps_print_area_e" localSheetId="1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 localSheetId="6">#REF!</definedName>
    <definedName name="eps_print_area_e" localSheetId="7">#REF!</definedName>
    <definedName name="eps_print_area_e" localSheetId="8">#REF!</definedName>
    <definedName name="eps_print_area_e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 localSheetId="7">#REF!</definedName>
    <definedName name="fg" localSheetId="8">#REF!</definedName>
    <definedName name="fg">#REF!</definedName>
    <definedName name="GH" localSheetId="1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 localSheetId="6">#REF!</definedName>
    <definedName name="GH" localSheetId="7">#REF!</definedName>
    <definedName name="GH" localSheetId="8">#REF!</definedName>
    <definedName name="GH">#REF!</definedName>
    <definedName name="iip" localSheetId="1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 localSheetId="6">#REF!</definedName>
    <definedName name="iip" localSheetId="7">#REF!</definedName>
    <definedName name="iip">#REF!</definedName>
    <definedName name="JOHN2005" localSheetId="1">#REF!</definedName>
    <definedName name="JOHN2005" localSheetId="2">#REF!</definedName>
    <definedName name="JOHN2005" localSheetId="3">#REF!</definedName>
    <definedName name="JOHN2005" localSheetId="4">#REF!</definedName>
    <definedName name="JOHN2005" localSheetId="5">#REF!</definedName>
    <definedName name="JOHN2005" localSheetId="6">#REF!</definedName>
    <definedName name="JOHN2005" localSheetId="7">#REF!</definedName>
    <definedName name="JOHN2005">#REF!</definedName>
    <definedName name="KJ" localSheetId="1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 localSheetId="6">#REF!</definedName>
    <definedName name="KJ" localSheetId="7">#REF!</definedName>
    <definedName name="KJ">#REF!</definedName>
    <definedName name="KL" localSheetId="1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 localSheetId="6">#REF!</definedName>
    <definedName name="KL" localSheetId="7">#REF!</definedName>
    <definedName name="KL">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>#REF!</definedName>
    <definedName name="LK" localSheetId="1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 localSheetId="6">#REF!</definedName>
    <definedName name="LK" localSheetId="7">#REF!</definedName>
    <definedName name="LK">#REF!</definedName>
    <definedName name="LM" localSheetId="1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 localSheetId="6">#REF!</definedName>
    <definedName name="LM" localSheetId="7">#REF!</definedName>
    <definedName name="LM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 localSheetId="7">#REF!</definedName>
    <definedName name="M">#REF!</definedName>
    <definedName name="mbsb" localSheetId="1">#REF!</definedName>
    <definedName name="mbsb" localSheetId="2">#REF!</definedName>
    <definedName name="mbsb" localSheetId="3">#REF!</definedName>
    <definedName name="mbsb" localSheetId="4">#REF!</definedName>
    <definedName name="mbsb" localSheetId="5">#REF!</definedName>
    <definedName name="mbsb" localSheetId="6">#REF!</definedName>
    <definedName name="mbsb" localSheetId="7">#REF!</definedName>
    <definedName name="mbsb">#REF!</definedName>
    <definedName name="mj" localSheetId="1">'[1]PEKERJA DAN GAJI'!#REF!</definedName>
    <definedName name="mj" localSheetId="2">'[1]PEKERJA DAN GAJI'!#REF!</definedName>
    <definedName name="mj" localSheetId="3">'[1]PEKERJA DAN GAJI'!#REF!</definedName>
    <definedName name="mj" localSheetId="4">'[1]PEKERJA DAN GAJI'!#REF!</definedName>
    <definedName name="mj" localSheetId="5">'[1]PEKERJA DAN GAJI'!#REF!</definedName>
    <definedName name="mj" localSheetId="6">'[1]PEKERJA DAN GAJI'!#REF!</definedName>
    <definedName name="mj" localSheetId="7">'[1]PEKERJA DAN GAJI'!#REF!</definedName>
    <definedName name="mj" localSheetId="8">'[1]PEKERJA DAN GAJI'!#REF!</definedName>
    <definedName name="mj">'[1]PEKERJA DAN GAJI'!#REF!</definedName>
    <definedName name="msb" localSheetId="1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 localSheetId="6">#REF!</definedName>
    <definedName name="msb" localSheetId="7">#REF!</definedName>
    <definedName name="msb" localSheetId="8">#REF!</definedName>
    <definedName name="msb">#REF!</definedName>
    <definedName name="MSIA_2000_1999" localSheetId="1">#REF!</definedName>
    <definedName name="MSIA_2000_1999" localSheetId="2">#REF!</definedName>
    <definedName name="MSIA_2000_1999" localSheetId="3">#REF!</definedName>
    <definedName name="MSIA_2000_1999" localSheetId="4">#REF!</definedName>
    <definedName name="MSIA_2000_1999" localSheetId="5">#REF!</definedName>
    <definedName name="MSIA_2000_1999" localSheetId="6">#REF!</definedName>
    <definedName name="MSIA_2000_1999" localSheetId="7">#REF!</definedName>
    <definedName name="MSIA_2000_1999" localSheetId="8">#REF!</definedName>
    <definedName name="MSIA_2000_1999">#REF!</definedName>
    <definedName name="POI" localSheetId="1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 localSheetId="6">#REF!</definedName>
    <definedName name="POI" localSheetId="7">#REF!</definedName>
    <definedName name="POI" localSheetId="8">#REF!</definedName>
    <definedName name="POI">#REF!</definedName>
    <definedName name="_xlnm.Print_Area" localSheetId="1">JADUAL_1!$A$1:$Q$58</definedName>
    <definedName name="_xlnm.Print_Area" localSheetId="2">JADUAL_2!$A$1:$U$69</definedName>
    <definedName name="_xlnm.Print_Area" localSheetId="3">JADUAL_3!$A$1:$U$455</definedName>
    <definedName name="_xlnm.Print_Area" localSheetId="4">JADUAL_4!$A$1:$T$195</definedName>
    <definedName name="_xlnm.Print_Area" localSheetId="5">JADUAL_5!$A$1:$O$17</definedName>
    <definedName name="_xlnm.Print_Area" localSheetId="6">JADUAL_6!$A$1:$Y$217</definedName>
    <definedName name="_xlnm.Print_Area" localSheetId="7">JADUAL_7!$A$1:$AA$1268</definedName>
    <definedName name="_xlnm.Print_Area" localSheetId="8">JADUAL_8!$A$1:$N$224</definedName>
    <definedName name="QWETR" localSheetId="1">#REF!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 localSheetId="6">#REF!</definedName>
    <definedName name="QWETR" localSheetId="7">#REF!</definedName>
    <definedName name="QWETR">#REF!</definedName>
    <definedName name="Reporting_CountryCode">[2]Control!$B$28</definedName>
    <definedName name="WERTY" localSheetId="1">#REF!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 localSheetId="6">#REF!</definedName>
    <definedName name="WERTY" localSheetId="7">#REF!</definedName>
    <definedName name="WERTY" localSheetId="8">#REF!</definedName>
    <definedName name="WERTY">#REF!</definedName>
  </definedNames>
  <calcPr calcId="191029"/>
</workbook>
</file>

<file path=xl/calcChain.xml><?xml version="1.0" encoding="utf-8"?>
<calcChain xmlns="http://schemas.openxmlformats.org/spreadsheetml/2006/main">
  <c r="J1265" i="61" l="1"/>
  <c r="J1262" i="61"/>
  <c r="J1259" i="61"/>
  <c r="J1256" i="61"/>
  <c r="J1243" i="61"/>
  <c r="J1240" i="61"/>
  <c r="J1237" i="61"/>
  <c r="J1234" i="61"/>
  <c r="J1231" i="61"/>
  <c r="J1228" i="61"/>
  <c r="J1225" i="61"/>
  <c r="J1222" i="61"/>
  <c r="J1219" i="61"/>
  <c r="J1214" i="61"/>
  <c r="J1209" i="61"/>
  <c r="H1206" i="61"/>
  <c r="J1206" i="61" s="1"/>
  <c r="F1206" i="61"/>
  <c r="J1193" i="61"/>
  <c r="J1190" i="61"/>
  <c r="J1187" i="61"/>
  <c r="J1184" i="61"/>
  <c r="H1181" i="61"/>
  <c r="F1181" i="61"/>
  <c r="J1166" i="61"/>
  <c r="J1163" i="61"/>
  <c r="J1158" i="61"/>
  <c r="J1153" i="61"/>
  <c r="J1148" i="61"/>
  <c r="J1144" i="61"/>
  <c r="J1141" i="61"/>
  <c r="J1138" i="61"/>
  <c r="H1135" i="61"/>
  <c r="F1135" i="61"/>
  <c r="J1122" i="61"/>
  <c r="J1119" i="61"/>
  <c r="H1116" i="61"/>
  <c r="F1116" i="61"/>
  <c r="J1113" i="61"/>
  <c r="J1110" i="61"/>
  <c r="J1107" i="61"/>
  <c r="J1104" i="61"/>
  <c r="H1101" i="61"/>
  <c r="F1101" i="61"/>
  <c r="X1098" i="61"/>
  <c r="T1098" i="61"/>
  <c r="P1098" i="61"/>
  <c r="L1098" i="61"/>
  <c r="N1084" i="61"/>
  <c r="J1084" i="61"/>
  <c r="N1081" i="61"/>
  <c r="J1081" i="61"/>
  <c r="N1078" i="61"/>
  <c r="J1078" i="61"/>
  <c r="N1075" i="61"/>
  <c r="J1075" i="61"/>
  <c r="N1062" i="61"/>
  <c r="J1062" i="61"/>
  <c r="N1059" i="61"/>
  <c r="J1059" i="61"/>
  <c r="N1056" i="61"/>
  <c r="J1056" i="61"/>
  <c r="N1053" i="61"/>
  <c r="J1053" i="61"/>
  <c r="N1050" i="61"/>
  <c r="J1050" i="61"/>
  <c r="N1047" i="61"/>
  <c r="J1047" i="61"/>
  <c r="N1044" i="61"/>
  <c r="J1044" i="61"/>
  <c r="N1041" i="61"/>
  <c r="J1041" i="61"/>
  <c r="N1038" i="61"/>
  <c r="J1038" i="61"/>
  <c r="N1033" i="61"/>
  <c r="J1033" i="61"/>
  <c r="N1028" i="61"/>
  <c r="J1028" i="61"/>
  <c r="L1025" i="61"/>
  <c r="H1025" i="61"/>
  <c r="F1025" i="61"/>
  <c r="N1012" i="61"/>
  <c r="J1012" i="61"/>
  <c r="N1009" i="61"/>
  <c r="J1009" i="61"/>
  <c r="N1006" i="61"/>
  <c r="J1006" i="61"/>
  <c r="N1003" i="61"/>
  <c r="J1003" i="61"/>
  <c r="L1000" i="61"/>
  <c r="H1000" i="61"/>
  <c r="F1000" i="61"/>
  <c r="N985" i="61"/>
  <c r="J985" i="61"/>
  <c r="N982" i="61"/>
  <c r="J982" i="61"/>
  <c r="N977" i="61"/>
  <c r="J977" i="61"/>
  <c r="N972" i="61"/>
  <c r="J972" i="61"/>
  <c r="N967" i="61"/>
  <c r="J967" i="61"/>
  <c r="N963" i="61"/>
  <c r="J963" i="61"/>
  <c r="N960" i="61"/>
  <c r="J960" i="61"/>
  <c r="N957" i="61"/>
  <c r="J957" i="61"/>
  <c r="L954" i="61"/>
  <c r="H954" i="61"/>
  <c r="F954" i="61"/>
  <c r="N941" i="61"/>
  <c r="J941" i="61"/>
  <c r="N938" i="61"/>
  <c r="J938" i="61"/>
  <c r="L935" i="61"/>
  <c r="H935" i="61"/>
  <c r="F935" i="61"/>
  <c r="N932" i="61"/>
  <c r="J932" i="61"/>
  <c r="N929" i="61"/>
  <c r="J929" i="61"/>
  <c r="N926" i="61"/>
  <c r="J926" i="61"/>
  <c r="N923" i="61"/>
  <c r="J923" i="61"/>
  <c r="L920" i="61"/>
  <c r="H920" i="61"/>
  <c r="F920" i="61"/>
  <c r="X917" i="61"/>
  <c r="T917" i="61"/>
  <c r="P917" i="61"/>
  <c r="R903" i="61"/>
  <c r="N903" i="61"/>
  <c r="J903" i="61"/>
  <c r="R900" i="61"/>
  <c r="N900" i="61"/>
  <c r="J900" i="61"/>
  <c r="R897" i="61"/>
  <c r="N897" i="61"/>
  <c r="J897" i="61"/>
  <c r="R894" i="61"/>
  <c r="N894" i="61"/>
  <c r="J894" i="61"/>
  <c r="R881" i="61"/>
  <c r="N881" i="61"/>
  <c r="J881" i="61"/>
  <c r="R878" i="61"/>
  <c r="N878" i="61"/>
  <c r="J878" i="61"/>
  <c r="R875" i="61"/>
  <c r="N875" i="61"/>
  <c r="J875" i="61"/>
  <c r="R872" i="61"/>
  <c r="N872" i="61"/>
  <c r="J872" i="61"/>
  <c r="R869" i="61"/>
  <c r="N869" i="61"/>
  <c r="J869" i="61"/>
  <c r="R866" i="61"/>
  <c r="N866" i="61"/>
  <c r="J866" i="61"/>
  <c r="R863" i="61"/>
  <c r="N863" i="61"/>
  <c r="J863" i="61"/>
  <c r="R860" i="61"/>
  <c r="N860" i="61"/>
  <c r="J860" i="61"/>
  <c r="R857" i="61"/>
  <c r="N857" i="61"/>
  <c r="J857" i="61"/>
  <c r="R852" i="61"/>
  <c r="N852" i="61"/>
  <c r="J852" i="61"/>
  <c r="R847" i="61"/>
  <c r="N847" i="61"/>
  <c r="J847" i="61"/>
  <c r="P844" i="61"/>
  <c r="L844" i="61"/>
  <c r="H844" i="61"/>
  <c r="F844" i="61"/>
  <c r="R831" i="61"/>
  <c r="N831" i="61"/>
  <c r="J831" i="61"/>
  <c r="R828" i="61"/>
  <c r="N828" i="61"/>
  <c r="J828" i="61"/>
  <c r="R825" i="61"/>
  <c r="N825" i="61"/>
  <c r="J825" i="61"/>
  <c r="R822" i="61"/>
  <c r="N822" i="61"/>
  <c r="J822" i="61"/>
  <c r="P819" i="61"/>
  <c r="L819" i="61"/>
  <c r="H819" i="61"/>
  <c r="F819" i="61"/>
  <c r="R804" i="61"/>
  <c r="N804" i="61"/>
  <c r="J804" i="61"/>
  <c r="R801" i="61"/>
  <c r="N801" i="61"/>
  <c r="J801" i="61"/>
  <c r="R796" i="61"/>
  <c r="N796" i="61"/>
  <c r="J796" i="61"/>
  <c r="R791" i="61"/>
  <c r="N791" i="61"/>
  <c r="J791" i="61"/>
  <c r="R786" i="61"/>
  <c r="N786" i="61"/>
  <c r="J786" i="61"/>
  <c r="R782" i="61"/>
  <c r="N782" i="61"/>
  <c r="J782" i="61"/>
  <c r="R779" i="61"/>
  <c r="N779" i="61"/>
  <c r="J779" i="61"/>
  <c r="R776" i="61"/>
  <c r="N776" i="61"/>
  <c r="J776" i="61"/>
  <c r="P773" i="61"/>
  <c r="L773" i="61"/>
  <c r="H773" i="61"/>
  <c r="F773" i="61"/>
  <c r="R760" i="61"/>
  <c r="N760" i="61"/>
  <c r="J760" i="61"/>
  <c r="R757" i="61"/>
  <c r="N757" i="61"/>
  <c r="J757" i="61"/>
  <c r="P754" i="61"/>
  <c r="L754" i="61"/>
  <c r="H754" i="61"/>
  <c r="F754" i="61"/>
  <c r="R751" i="61"/>
  <c r="N751" i="61"/>
  <c r="J751" i="61"/>
  <c r="R748" i="61"/>
  <c r="N748" i="61"/>
  <c r="J748" i="61"/>
  <c r="R745" i="61"/>
  <c r="N745" i="61"/>
  <c r="J745" i="61"/>
  <c r="R742" i="61"/>
  <c r="N742" i="61"/>
  <c r="J742" i="61"/>
  <c r="P739" i="61"/>
  <c r="L739" i="61"/>
  <c r="H739" i="61"/>
  <c r="F739" i="61"/>
  <c r="X736" i="61"/>
  <c r="T736" i="61"/>
  <c r="V722" i="61"/>
  <c r="R722" i="61"/>
  <c r="N722" i="61"/>
  <c r="J722" i="61"/>
  <c r="V719" i="61"/>
  <c r="R719" i="61"/>
  <c r="N719" i="61"/>
  <c r="J719" i="61"/>
  <c r="V716" i="61"/>
  <c r="R716" i="61"/>
  <c r="N716" i="61"/>
  <c r="J716" i="61"/>
  <c r="V713" i="61"/>
  <c r="R713" i="61"/>
  <c r="N713" i="61"/>
  <c r="J713" i="61"/>
  <c r="V700" i="61"/>
  <c r="R700" i="61"/>
  <c r="N700" i="61"/>
  <c r="J700" i="61"/>
  <c r="V697" i="61"/>
  <c r="R697" i="61"/>
  <c r="N697" i="61"/>
  <c r="J697" i="61"/>
  <c r="V694" i="61"/>
  <c r="R694" i="61"/>
  <c r="N694" i="61"/>
  <c r="J694" i="61"/>
  <c r="V691" i="61"/>
  <c r="R691" i="61"/>
  <c r="N691" i="61"/>
  <c r="J691" i="61"/>
  <c r="V688" i="61"/>
  <c r="R688" i="61"/>
  <c r="N688" i="61"/>
  <c r="J688" i="61"/>
  <c r="V685" i="61"/>
  <c r="R685" i="61"/>
  <c r="N685" i="61"/>
  <c r="J685" i="61"/>
  <c r="V682" i="61"/>
  <c r="R682" i="61"/>
  <c r="N682" i="61"/>
  <c r="J682" i="61"/>
  <c r="V679" i="61"/>
  <c r="R679" i="61"/>
  <c r="N679" i="61"/>
  <c r="J679" i="61"/>
  <c r="V676" i="61"/>
  <c r="R676" i="61"/>
  <c r="N676" i="61"/>
  <c r="J676" i="61"/>
  <c r="V671" i="61"/>
  <c r="R671" i="61"/>
  <c r="N671" i="61"/>
  <c r="J671" i="61"/>
  <c r="V666" i="61"/>
  <c r="R666" i="61"/>
  <c r="N666" i="61"/>
  <c r="J666" i="61"/>
  <c r="T663" i="61"/>
  <c r="P663" i="61"/>
  <c r="L663" i="61"/>
  <c r="H663" i="61"/>
  <c r="F663" i="61"/>
  <c r="V650" i="61"/>
  <c r="R650" i="61"/>
  <c r="N650" i="61"/>
  <c r="J650" i="61"/>
  <c r="V647" i="61"/>
  <c r="R647" i="61"/>
  <c r="N647" i="61"/>
  <c r="J647" i="61"/>
  <c r="V644" i="61"/>
  <c r="R644" i="61"/>
  <c r="N644" i="61"/>
  <c r="J644" i="61"/>
  <c r="V641" i="61"/>
  <c r="R641" i="61"/>
  <c r="N641" i="61"/>
  <c r="J641" i="61"/>
  <c r="T638" i="61"/>
  <c r="P638" i="61"/>
  <c r="L638" i="61"/>
  <c r="H638" i="61"/>
  <c r="F638" i="61"/>
  <c r="V623" i="61"/>
  <c r="R623" i="61"/>
  <c r="N623" i="61"/>
  <c r="J623" i="61"/>
  <c r="V620" i="61"/>
  <c r="R620" i="61"/>
  <c r="N620" i="61"/>
  <c r="J620" i="61"/>
  <c r="V615" i="61"/>
  <c r="R615" i="61"/>
  <c r="N615" i="61"/>
  <c r="J615" i="61"/>
  <c r="V610" i="61"/>
  <c r="R610" i="61"/>
  <c r="N610" i="61"/>
  <c r="J610" i="61"/>
  <c r="V605" i="61"/>
  <c r="R605" i="61"/>
  <c r="N605" i="61"/>
  <c r="J605" i="61"/>
  <c r="V601" i="61"/>
  <c r="R601" i="61"/>
  <c r="N601" i="61"/>
  <c r="J601" i="61"/>
  <c r="V598" i="61"/>
  <c r="R598" i="61"/>
  <c r="N598" i="61"/>
  <c r="J598" i="61"/>
  <c r="V595" i="61"/>
  <c r="R595" i="61"/>
  <c r="N595" i="61"/>
  <c r="J595" i="61"/>
  <c r="T592" i="61"/>
  <c r="P592" i="61"/>
  <c r="L592" i="61"/>
  <c r="H592" i="61"/>
  <c r="F592" i="61"/>
  <c r="V579" i="61"/>
  <c r="R579" i="61"/>
  <c r="N579" i="61"/>
  <c r="J579" i="61"/>
  <c r="V576" i="61"/>
  <c r="R576" i="61"/>
  <c r="N576" i="61"/>
  <c r="J576" i="61"/>
  <c r="T573" i="61"/>
  <c r="P573" i="61"/>
  <c r="L573" i="61"/>
  <c r="H573" i="61"/>
  <c r="F573" i="61"/>
  <c r="V570" i="61"/>
  <c r="R570" i="61"/>
  <c r="N570" i="61"/>
  <c r="J570" i="61"/>
  <c r="V567" i="61"/>
  <c r="R567" i="61"/>
  <c r="N567" i="61"/>
  <c r="J567" i="61"/>
  <c r="V564" i="61"/>
  <c r="R564" i="61"/>
  <c r="N564" i="61"/>
  <c r="J564" i="61"/>
  <c r="V561" i="61"/>
  <c r="R561" i="61"/>
  <c r="N561" i="61"/>
  <c r="J561" i="61"/>
  <c r="T558" i="61"/>
  <c r="P558" i="61"/>
  <c r="L558" i="61"/>
  <c r="H558" i="61"/>
  <c r="F558" i="61"/>
  <c r="X555" i="61"/>
  <c r="Z541" i="61"/>
  <c r="V541" i="61"/>
  <c r="R541" i="61"/>
  <c r="N541" i="61"/>
  <c r="J541" i="61"/>
  <c r="Z538" i="61"/>
  <c r="V538" i="61"/>
  <c r="R538" i="61"/>
  <c r="N538" i="61"/>
  <c r="J538" i="61"/>
  <c r="Z535" i="61"/>
  <c r="V535" i="61"/>
  <c r="R535" i="61"/>
  <c r="N535" i="61"/>
  <c r="J535" i="61"/>
  <c r="Z532" i="61"/>
  <c r="V532" i="61"/>
  <c r="R532" i="61"/>
  <c r="N532" i="61"/>
  <c r="J532" i="61"/>
  <c r="Z519" i="61"/>
  <c r="V519" i="61"/>
  <c r="R519" i="61"/>
  <c r="N519" i="61"/>
  <c r="J519" i="61"/>
  <c r="Z516" i="61"/>
  <c r="V516" i="61"/>
  <c r="R516" i="61"/>
  <c r="N516" i="61"/>
  <c r="J516" i="61"/>
  <c r="Z513" i="61"/>
  <c r="V513" i="61"/>
  <c r="R513" i="61"/>
  <c r="N513" i="61"/>
  <c r="J513" i="61"/>
  <c r="Z510" i="61"/>
  <c r="V510" i="61"/>
  <c r="R510" i="61"/>
  <c r="N510" i="61"/>
  <c r="J510" i="61"/>
  <c r="Z507" i="61"/>
  <c r="V507" i="61"/>
  <c r="R507" i="61"/>
  <c r="N507" i="61"/>
  <c r="J507" i="61"/>
  <c r="Z504" i="61"/>
  <c r="V504" i="61"/>
  <c r="R504" i="61"/>
  <c r="N504" i="61"/>
  <c r="J504" i="61"/>
  <c r="Z501" i="61"/>
  <c r="V501" i="61"/>
  <c r="R501" i="61"/>
  <c r="N501" i="61"/>
  <c r="J501" i="61"/>
  <c r="Z498" i="61"/>
  <c r="V498" i="61"/>
  <c r="R498" i="61"/>
  <c r="N498" i="61"/>
  <c r="J498" i="61"/>
  <c r="Z495" i="61"/>
  <c r="V495" i="61"/>
  <c r="R495" i="61"/>
  <c r="N495" i="61"/>
  <c r="J495" i="61"/>
  <c r="Z490" i="61"/>
  <c r="V490" i="61"/>
  <c r="R490" i="61"/>
  <c r="N490" i="61"/>
  <c r="J490" i="61"/>
  <c r="Z485" i="61"/>
  <c r="V485" i="61"/>
  <c r="R485" i="61"/>
  <c r="N485" i="61"/>
  <c r="J485" i="61"/>
  <c r="X482" i="61"/>
  <c r="T482" i="61"/>
  <c r="P482" i="61"/>
  <c r="L482" i="61"/>
  <c r="H482" i="61"/>
  <c r="F482" i="61"/>
  <c r="Z468" i="61"/>
  <c r="V468" i="61"/>
  <c r="R468" i="61"/>
  <c r="N468" i="61"/>
  <c r="J468" i="61"/>
  <c r="Z465" i="61"/>
  <c r="V465" i="61"/>
  <c r="R465" i="61"/>
  <c r="N465" i="61"/>
  <c r="J465" i="61"/>
  <c r="Z462" i="61"/>
  <c r="V462" i="61"/>
  <c r="R462" i="61"/>
  <c r="N462" i="61"/>
  <c r="J462" i="61"/>
  <c r="Z459" i="61"/>
  <c r="V459" i="61"/>
  <c r="R459" i="61"/>
  <c r="N459" i="61"/>
  <c r="J459" i="61"/>
  <c r="X456" i="61"/>
  <c r="T456" i="61"/>
  <c r="P456" i="61"/>
  <c r="L456" i="61"/>
  <c r="H456" i="61"/>
  <c r="F456" i="61"/>
  <c r="Z441" i="61"/>
  <c r="V441" i="61"/>
  <c r="R441" i="61"/>
  <c r="N441" i="61"/>
  <c r="J441" i="61"/>
  <c r="Z438" i="61"/>
  <c r="V438" i="61"/>
  <c r="R438" i="61"/>
  <c r="N438" i="61"/>
  <c r="J438" i="61"/>
  <c r="Z433" i="61"/>
  <c r="V433" i="61"/>
  <c r="R433" i="61"/>
  <c r="N433" i="61"/>
  <c r="J433" i="61"/>
  <c r="Z428" i="61"/>
  <c r="V428" i="61"/>
  <c r="R428" i="61"/>
  <c r="N428" i="61"/>
  <c r="J428" i="61"/>
  <c r="Z423" i="61"/>
  <c r="V423" i="61"/>
  <c r="R423" i="61"/>
  <c r="N423" i="61"/>
  <c r="J423" i="61"/>
  <c r="Z419" i="61"/>
  <c r="V419" i="61"/>
  <c r="R419" i="61"/>
  <c r="N419" i="61"/>
  <c r="J419" i="61"/>
  <c r="Z416" i="61"/>
  <c r="V416" i="61"/>
  <c r="R416" i="61"/>
  <c r="N416" i="61"/>
  <c r="J416" i="61"/>
  <c r="Z413" i="61"/>
  <c r="V413" i="61"/>
  <c r="R413" i="61"/>
  <c r="N413" i="61"/>
  <c r="J413" i="61"/>
  <c r="X410" i="61"/>
  <c r="T410" i="61"/>
  <c r="P410" i="61"/>
  <c r="L410" i="61"/>
  <c r="H410" i="61"/>
  <c r="F410" i="61"/>
  <c r="Z397" i="61"/>
  <c r="V397" i="61"/>
  <c r="R397" i="61"/>
  <c r="N397" i="61"/>
  <c r="J397" i="61"/>
  <c r="Z394" i="61"/>
  <c r="V394" i="61"/>
  <c r="R394" i="61"/>
  <c r="N394" i="61"/>
  <c r="J394" i="61"/>
  <c r="X391" i="61"/>
  <c r="T391" i="61"/>
  <c r="P391" i="61"/>
  <c r="L391" i="61"/>
  <c r="H391" i="61"/>
  <c r="F391" i="61"/>
  <c r="Z388" i="61"/>
  <c r="V388" i="61"/>
  <c r="R388" i="61"/>
  <c r="N388" i="61"/>
  <c r="J388" i="61"/>
  <c r="Z385" i="61"/>
  <c r="V385" i="61"/>
  <c r="R385" i="61"/>
  <c r="N385" i="61"/>
  <c r="J385" i="61"/>
  <c r="Z382" i="61"/>
  <c r="V382" i="61"/>
  <c r="R382" i="61"/>
  <c r="N382" i="61"/>
  <c r="J382" i="61"/>
  <c r="Z379" i="61"/>
  <c r="V379" i="61"/>
  <c r="R379" i="61"/>
  <c r="N379" i="61"/>
  <c r="J379" i="61"/>
  <c r="X376" i="61"/>
  <c r="T376" i="61"/>
  <c r="P376" i="61"/>
  <c r="L376" i="61"/>
  <c r="H376" i="61"/>
  <c r="F376" i="61"/>
  <c r="Z359" i="61"/>
  <c r="V359" i="61"/>
  <c r="R359" i="61"/>
  <c r="N359" i="61"/>
  <c r="J359" i="61"/>
  <c r="Z356" i="61"/>
  <c r="V356" i="61"/>
  <c r="R356" i="61"/>
  <c r="N356" i="61"/>
  <c r="J356" i="61"/>
  <c r="Z353" i="61"/>
  <c r="V353" i="61"/>
  <c r="R353" i="61"/>
  <c r="N353" i="61"/>
  <c r="J353" i="61"/>
  <c r="Z350" i="61"/>
  <c r="V350" i="61"/>
  <c r="R350" i="61"/>
  <c r="N350" i="61"/>
  <c r="J350" i="61"/>
  <c r="Z337" i="61"/>
  <c r="V337" i="61"/>
  <c r="R337" i="61"/>
  <c r="N337" i="61"/>
  <c r="J337" i="61"/>
  <c r="Z334" i="61"/>
  <c r="V334" i="61"/>
  <c r="R334" i="61"/>
  <c r="N334" i="61"/>
  <c r="J334" i="61"/>
  <c r="Z331" i="61"/>
  <c r="V331" i="61"/>
  <c r="R331" i="61"/>
  <c r="N331" i="61"/>
  <c r="J331" i="61"/>
  <c r="Z328" i="61"/>
  <c r="V328" i="61"/>
  <c r="R328" i="61"/>
  <c r="N328" i="61"/>
  <c r="J328" i="61"/>
  <c r="Z325" i="61"/>
  <c r="V325" i="61"/>
  <c r="R325" i="61"/>
  <c r="N325" i="61"/>
  <c r="J325" i="61"/>
  <c r="Z322" i="61"/>
  <c r="V322" i="61"/>
  <c r="R322" i="61"/>
  <c r="N322" i="61"/>
  <c r="J322" i="61"/>
  <c r="Z319" i="61"/>
  <c r="V319" i="61"/>
  <c r="R319" i="61"/>
  <c r="N319" i="61"/>
  <c r="J319" i="61"/>
  <c r="Z316" i="61"/>
  <c r="V316" i="61"/>
  <c r="R316" i="61"/>
  <c r="N316" i="61"/>
  <c r="J316" i="61"/>
  <c r="Z313" i="61"/>
  <c r="V313" i="61"/>
  <c r="R313" i="61"/>
  <c r="N313" i="61"/>
  <c r="J313" i="61"/>
  <c r="Z308" i="61"/>
  <c r="V308" i="61"/>
  <c r="R308" i="61"/>
  <c r="N308" i="61"/>
  <c r="J308" i="61"/>
  <c r="Z303" i="61"/>
  <c r="V303" i="61"/>
  <c r="R303" i="61"/>
  <c r="N303" i="61"/>
  <c r="J303" i="61"/>
  <c r="X300" i="61"/>
  <c r="T300" i="61"/>
  <c r="P300" i="61"/>
  <c r="L300" i="61"/>
  <c r="H300" i="61"/>
  <c r="F300" i="61"/>
  <c r="Z287" i="61"/>
  <c r="V287" i="61"/>
  <c r="R287" i="61"/>
  <c r="N287" i="61"/>
  <c r="J287" i="61"/>
  <c r="Z284" i="61"/>
  <c r="V284" i="61"/>
  <c r="R284" i="61"/>
  <c r="N284" i="61"/>
  <c r="J284" i="61"/>
  <c r="Z281" i="61"/>
  <c r="V281" i="61"/>
  <c r="R281" i="61"/>
  <c r="N281" i="61"/>
  <c r="J281" i="61"/>
  <c r="Z278" i="61"/>
  <c r="V278" i="61"/>
  <c r="R278" i="61"/>
  <c r="N278" i="61"/>
  <c r="J278" i="61"/>
  <c r="X275" i="61"/>
  <c r="T275" i="61"/>
  <c r="P275" i="61"/>
  <c r="L275" i="61"/>
  <c r="H275" i="61"/>
  <c r="F275" i="61"/>
  <c r="V275" i="61" s="1"/>
  <c r="Z260" i="61"/>
  <c r="V260" i="61"/>
  <c r="R260" i="61"/>
  <c r="N260" i="61"/>
  <c r="J260" i="61"/>
  <c r="Z257" i="61"/>
  <c r="V257" i="61"/>
  <c r="R257" i="61"/>
  <c r="N257" i="61"/>
  <c r="J257" i="61"/>
  <c r="Z252" i="61"/>
  <c r="V252" i="61"/>
  <c r="R252" i="61"/>
  <c r="N252" i="61"/>
  <c r="J252" i="61"/>
  <c r="Z247" i="61"/>
  <c r="V247" i="61"/>
  <c r="R247" i="61"/>
  <c r="N247" i="61"/>
  <c r="J247" i="61"/>
  <c r="Z242" i="61"/>
  <c r="V242" i="61"/>
  <c r="R242" i="61"/>
  <c r="N242" i="61"/>
  <c r="J242" i="61"/>
  <c r="Z238" i="61"/>
  <c r="V238" i="61"/>
  <c r="R238" i="61"/>
  <c r="N238" i="61"/>
  <c r="J238" i="61"/>
  <c r="Z235" i="61"/>
  <c r="V235" i="61"/>
  <c r="R235" i="61"/>
  <c r="N235" i="61"/>
  <c r="J235" i="61"/>
  <c r="Z232" i="61"/>
  <c r="V232" i="61"/>
  <c r="R232" i="61"/>
  <c r="N232" i="61"/>
  <c r="J232" i="61"/>
  <c r="X229" i="61"/>
  <c r="T229" i="61"/>
  <c r="P229" i="61"/>
  <c r="L229" i="61"/>
  <c r="H229" i="61"/>
  <c r="F229" i="61"/>
  <c r="Z216" i="61"/>
  <c r="V216" i="61"/>
  <c r="R216" i="61"/>
  <c r="N216" i="61"/>
  <c r="J216" i="61"/>
  <c r="Z213" i="61"/>
  <c r="V213" i="61"/>
  <c r="R213" i="61"/>
  <c r="N213" i="61"/>
  <c r="J213" i="61"/>
  <c r="X210" i="61"/>
  <c r="T210" i="61"/>
  <c r="P210" i="61"/>
  <c r="L210" i="61"/>
  <c r="H210" i="61"/>
  <c r="F210" i="61"/>
  <c r="Z210" i="61" s="1"/>
  <c r="Z207" i="61"/>
  <c r="V207" i="61"/>
  <c r="R207" i="61"/>
  <c r="N207" i="61"/>
  <c r="J207" i="61"/>
  <c r="Z204" i="61"/>
  <c r="V204" i="61"/>
  <c r="R204" i="61"/>
  <c r="N204" i="61"/>
  <c r="J204" i="61"/>
  <c r="Z201" i="61"/>
  <c r="V201" i="61"/>
  <c r="R201" i="61"/>
  <c r="N201" i="61"/>
  <c r="J201" i="61"/>
  <c r="Z198" i="61"/>
  <c r="V198" i="61"/>
  <c r="R198" i="61"/>
  <c r="N198" i="61"/>
  <c r="J198" i="61"/>
  <c r="X195" i="61"/>
  <c r="T195" i="61"/>
  <c r="P195" i="61"/>
  <c r="L195" i="61"/>
  <c r="H195" i="61"/>
  <c r="F195" i="61"/>
  <c r="Z178" i="61"/>
  <c r="V178" i="61"/>
  <c r="R178" i="61"/>
  <c r="N178" i="61"/>
  <c r="J178" i="61"/>
  <c r="Z175" i="61"/>
  <c r="V175" i="61"/>
  <c r="R175" i="61"/>
  <c r="N175" i="61"/>
  <c r="J175" i="61"/>
  <c r="Z172" i="61"/>
  <c r="V172" i="61"/>
  <c r="R172" i="61"/>
  <c r="N172" i="61"/>
  <c r="J172" i="61"/>
  <c r="Z169" i="61"/>
  <c r="V169" i="61"/>
  <c r="R169" i="61"/>
  <c r="N169" i="61"/>
  <c r="J169" i="61"/>
  <c r="Z156" i="61"/>
  <c r="V156" i="61"/>
  <c r="R156" i="61"/>
  <c r="N156" i="61"/>
  <c r="J156" i="61"/>
  <c r="Z153" i="61"/>
  <c r="V153" i="61"/>
  <c r="R153" i="61"/>
  <c r="N153" i="61"/>
  <c r="J153" i="61"/>
  <c r="Z150" i="61"/>
  <c r="V150" i="61"/>
  <c r="R150" i="61"/>
  <c r="N150" i="61"/>
  <c r="J150" i="61"/>
  <c r="Z147" i="61"/>
  <c r="V147" i="61"/>
  <c r="R147" i="61"/>
  <c r="N147" i="61"/>
  <c r="J147" i="61"/>
  <c r="Z144" i="61"/>
  <c r="V144" i="61"/>
  <c r="R144" i="61"/>
  <c r="N144" i="61"/>
  <c r="J144" i="61"/>
  <c r="Z141" i="61"/>
  <c r="V141" i="61"/>
  <c r="R141" i="61"/>
  <c r="N141" i="61"/>
  <c r="J141" i="61"/>
  <c r="Z138" i="61"/>
  <c r="V138" i="61"/>
  <c r="R138" i="61"/>
  <c r="N138" i="61"/>
  <c r="J138" i="61"/>
  <c r="Z135" i="61"/>
  <c r="V135" i="61"/>
  <c r="R135" i="61"/>
  <c r="N135" i="61"/>
  <c r="J135" i="61"/>
  <c r="Z132" i="61"/>
  <c r="V132" i="61"/>
  <c r="R132" i="61"/>
  <c r="N132" i="61"/>
  <c r="J132" i="61"/>
  <c r="Z127" i="61"/>
  <c r="V127" i="61"/>
  <c r="R127" i="61"/>
  <c r="N127" i="61"/>
  <c r="J127" i="61"/>
  <c r="Z122" i="61"/>
  <c r="V122" i="61"/>
  <c r="R122" i="61"/>
  <c r="N122" i="61"/>
  <c r="J122" i="61"/>
  <c r="X119" i="61"/>
  <c r="T119" i="61"/>
  <c r="P119" i="61"/>
  <c r="L119" i="61"/>
  <c r="H119" i="61"/>
  <c r="F119" i="61"/>
  <c r="Z106" i="61"/>
  <c r="V106" i="61"/>
  <c r="R106" i="61"/>
  <c r="N106" i="61"/>
  <c r="J106" i="61"/>
  <c r="Z103" i="61"/>
  <c r="V103" i="61"/>
  <c r="R103" i="61"/>
  <c r="N103" i="61"/>
  <c r="J103" i="61"/>
  <c r="Z100" i="61"/>
  <c r="V100" i="61"/>
  <c r="R100" i="61"/>
  <c r="N100" i="61"/>
  <c r="J100" i="61"/>
  <c r="Z97" i="61"/>
  <c r="V97" i="61"/>
  <c r="R97" i="61"/>
  <c r="N97" i="61"/>
  <c r="J97" i="61"/>
  <c r="X94" i="61"/>
  <c r="T94" i="61"/>
  <c r="P94" i="61"/>
  <c r="L94" i="61"/>
  <c r="H94" i="61"/>
  <c r="F94" i="61"/>
  <c r="Z79" i="61"/>
  <c r="V79" i="61"/>
  <c r="R79" i="61"/>
  <c r="N79" i="61"/>
  <c r="J79" i="61"/>
  <c r="Z76" i="61"/>
  <c r="V76" i="61"/>
  <c r="R76" i="61"/>
  <c r="N76" i="61"/>
  <c r="J76" i="61"/>
  <c r="Z71" i="61"/>
  <c r="V71" i="61"/>
  <c r="R71" i="61"/>
  <c r="N71" i="61"/>
  <c r="J71" i="61"/>
  <c r="Z66" i="61"/>
  <c r="V66" i="61"/>
  <c r="R66" i="61"/>
  <c r="N66" i="61"/>
  <c r="J66" i="61"/>
  <c r="Z61" i="61"/>
  <c r="V61" i="61"/>
  <c r="R61" i="61"/>
  <c r="N61" i="61"/>
  <c r="J61" i="61"/>
  <c r="Z57" i="61"/>
  <c r="V57" i="61"/>
  <c r="R57" i="61"/>
  <c r="N57" i="61"/>
  <c r="J57" i="61"/>
  <c r="Z54" i="61"/>
  <c r="V54" i="61"/>
  <c r="R54" i="61"/>
  <c r="N54" i="61"/>
  <c r="J54" i="61"/>
  <c r="Z51" i="61"/>
  <c r="V51" i="61"/>
  <c r="R51" i="61"/>
  <c r="N51" i="61"/>
  <c r="J51" i="61"/>
  <c r="X48" i="61"/>
  <c r="T48" i="61"/>
  <c r="P48" i="61"/>
  <c r="L48" i="61"/>
  <c r="H48" i="61"/>
  <c r="F48" i="61"/>
  <c r="Z35" i="61"/>
  <c r="V35" i="61"/>
  <c r="R35" i="61"/>
  <c r="N35" i="61"/>
  <c r="J35" i="61"/>
  <c r="Z32" i="61"/>
  <c r="V32" i="61"/>
  <c r="R32" i="61"/>
  <c r="N32" i="61"/>
  <c r="J32" i="61"/>
  <c r="X29" i="61"/>
  <c r="T29" i="61"/>
  <c r="P29" i="61"/>
  <c r="L29" i="61"/>
  <c r="H29" i="61"/>
  <c r="F29" i="61"/>
  <c r="Z26" i="61"/>
  <c r="V26" i="61"/>
  <c r="R26" i="61"/>
  <c r="N26" i="61"/>
  <c r="J26" i="61"/>
  <c r="Z23" i="61"/>
  <c r="V23" i="61"/>
  <c r="R23" i="61"/>
  <c r="N23" i="61"/>
  <c r="J23" i="61"/>
  <c r="Z20" i="61"/>
  <c r="V20" i="61"/>
  <c r="R20" i="61"/>
  <c r="N20" i="61"/>
  <c r="J20" i="61"/>
  <c r="Z17" i="61"/>
  <c r="V17" i="61"/>
  <c r="R17" i="61"/>
  <c r="N17" i="61"/>
  <c r="J17" i="61"/>
  <c r="X14" i="61"/>
  <c r="T14" i="61"/>
  <c r="P14" i="61"/>
  <c r="L14" i="61"/>
  <c r="H14" i="61"/>
  <c r="F14" i="61"/>
  <c r="X373" i="61" l="1"/>
  <c r="Z229" i="61"/>
  <c r="Z300" i="61"/>
  <c r="V29" i="61"/>
  <c r="N819" i="61"/>
  <c r="F736" i="61"/>
  <c r="H736" i="61"/>
  <c r="N844" i="61"/>
  <c r="H373" i="61"/>
  <c r="L555" i="61"/>
  <c r="F373" i="61"/>
  <c r="Z373" i="61" s="1"/>
  <c r="F192" i="61"/>
  <c r="V192" i="61" s="1"/>
  <c r="V638" i="61"/>
  <c r="P373" i="61"/>
  <c r="L192" i="61"/>
  <c r="T555" i="61"/>
  <c r="T192" i="61"/>
  <c r="V195" i="61"/>
  <c r="H917" i="61"/>
  <c r="J195" i="61"/>
  <c r="J275" i="61"/>
  <c r="J736" i="61"/>
  <c r="P736" i="61"/>
  <c r="N48" i="61"/>
  <c r="Z195" i="61"/>
  <c r="J1135" i="61"/>
  <c r="V48" i="61"/>
  <c r="R29" i="61"/>
  <c r="J754" i="61"/>
  <c r="V592" i="61"/>
  <c r="J739" i="61"/>
  <c r="Z29" i="61"/>
  <c r="N739" i="61"/>
  <c r="N754" i="61"/>
  <c r="J844" i="61"/>
  <c r="H1098" i="61"/>
  <c r="J1116" i="61"/>
  <c r="R819" i="61"/>
  <c r="R195" i="61"/>
  <c r="J48" i="61"/>
  <c r="N638" i="61"/>
  <c r="R275" i="61"/>
  <c r="J29" i="61"/>
  <c r="R48" i="61"/>
  <c r="T373" i="61"/>
  <c r="Z275" i="61"/>
  <c r="Z48" i="61"/>
  <c r="R739" i="61"/>
  <c r="J819" i="61"/>
  <c r="F11" i="61"/>
  <c r="R119" i="61"/>
  <c r="P11" i="61"/>
  <c r="N14" i="61"/>
  <c r="Z14" i="61"/>
  <c r="R14" i="61"/>
  <c r="V94" i="61"/>
  <c r="T11" i="61"/>
  <c r="J14" i="61"/>
  <c r="N192" i="61"/>
  <c r="V14" i="61"/>
  <c r="N94" i="61"/>
  <c r="L11" i="61"/>
  <c r="J119" i="61"/>
  <c r="H11" i="61"/>
  <c r="Z119" i="61"/>
  <c r="X11" i="61"/>
  <c r="V210" i="61"/>
  <c r="V229" i="61"/>
  <c r="V300" i="61"/>
  <c r="N391" i="61"/>
  <c r="F555" i="61"/>
  <c r="J94" i="61"/>
  <c r="R94" i="61"/>
  <c r="Z94" i="61"/>
  <c r="N119" i="61"/>
  <c r="V119" i="61"/>
  <c r="L373" i="61"/>
  <c r="R376" i="61"/>
  <c r="N410" i="61"/>
  <c r="J456" i="61"/>
  <c r="Z456" i="61"/>
  <c r="N558" i="61"/>
  <c r="N663" i="61"/>
  <c r="J773" i="61"/>
  <c r="L917" i="61"/>
  <c r="N920" i="61"/>
  <c r="N954" i="61"/>
  <c r="N1025" i="61"/>
  <c r="J1101" i="61"/>
  <c r="F1098" i="61"/>
  <c r="N210" i="61"/>
  <c r="N229" i="61"/>
  <c r="N300" i="61"/>
  <c r="V482" i="61"/>
  <c r="H192" i="61"/>
  <c r="P192" i="61"/>
  <c r="X192" i="61"/>
  <c r="J376" i="61"/>
  <c r="Z376" i="61"/>
  <c r="V410" i="61"/>
  <c r="R456" i="61"/>
  <c r="V573" i="61"/>
  <c r="N592" i="61"/>
  <c r="Z736" i="61"/>
  <c r="R754" i="61"/>
  <c r="N773" i="61"/>
  <c r="R844" i="61"/>
  <c r="N935" i="61"/>
  <c r="N1000" i="61"/>
  <c r="N29" i="61"/>
  <c r="N195" i="61"/>
  <c r="J210" i="61"/>
  <c r="R210" i="61"/>
  <c r="J229" i="61"/>
  <c r="R229" i="61"/>
  <c r="N275" i="61"/>
  <c r="J300" i="61"/>
  <c r="R300" i="61"/>
  <c r="J373" i="61"/>
  <c r="V391" i="61"/>
  <c r="N482" i="61"/>
  <c r="V558" i="61"/>
  <c r="N573" i="61"/>
  <c r="V663" i="61"/>
  <c r="R773" i="61"/>
  <c r="J1181" i="61"/>
  <c r="N376" i="61"/>
  <c r="V376" i="61"/>
  <c r="J391" i="61"/>
  <c r="R391" i="61"/>
  <c r="Z391" i="61"/>
  <c r="J410" i="61"/>
  <c r="R410" i="61"/>
  <c r="Z410" i="61"/>
  <c r="N456" i="61"/>
  <c r="V456" i="61"/>
  <c r="J482" i="61"/>
  <c r="R482" i="61"/>
  <c r="Z482" i="61"/>
  <c r="H555" i="61"/>
  <c r="P555" i="61"/>
  <c r="L736" i="61"/>
  <c r="F917" i="61"/>
  <c r="J920" i="61"/>
  <c r="J935" i="61"/>
  <c r="J954" i="61"/>
  <c r="J1000" i="61"/>
  <c r="J558" i="61"/>
  <c r="R558" i="61"/>
  <c r="J573" i="61"/>
  <c r="R573" i="61"/>
  <c r="J592" i="61"/>
  <c r="R592" i="61"/>
  <c r="J638" i="61"/>
  <c r="R638" i="61"/>
  <c r="J663" i="61"/>
  <c r="R663" i="61"/>
  <c r="J1025" i="61"/>
  <c r="R373" i="61" l="1"/>
  <c r="V736" i="61"/>
  <c r="V373" i="61"/>
  <c r="R917" i="61"/>
  <c r="J917" i="61"/>
  <c r="R736" i="61"/>
  <c r="N917" i="61"/>
  <c r="Z555" i="61"/>
  <c r="N736" i="61"/>
  <c r="N555" i="61"/>
  <c r="R192" i="61"/>
  <c r="J1098" i="61"/>
  <c r="R1098" i="61"/>
  <c r="Z1098" i="61"/>
  <c r="J555" i="61"/>
  <c r="V1098" i="61"/>
  <c r="V917" i="61"/>
  <c r="V555" i="61"/>
  <c r="J11" i="61"/>
  <c r="N11" i="61"/>
  <c r="V11" i="61"/>
  <c r="R555" i="61"/>
  <c r="J192" i="61"/>
  <c r="Z917" i="61"/>
  <c r="Z192" i="61"/>
  <c r="N1098" i="61"/>
  <c r="N373" i="61"/>
  <c r="Z11" i="61"/>
  <c r="R11" i="61"/>
  <c r="T454" i="59" l="1"/>
  <c r="N454" i="59"/>
  <c r="T453" i="59"/>
  <c r="N453" i="59"/>
  <c r="T452" i="59"/>
  <c r="N452" i="59"/>
  <c r="T451" i="59"/>
  <c r="N451" i="59"/>
  <c r="T450" i="59"/>
  <c r="N450" i="59"/>
  <c r="T449" i="59"/>
  <c r="N449" i="59"/>
  <c r="T448" i="59"/>
  <c r="N448" i="59"/>
  <c r="T447" i="59"/>
  <c r="N447" i="59"/>
  <c r="T444" i="59"/>
  <c r="N444" i="59"/>
  <c r="T443" i="59"/>
  <c r="N443" i="59"/>
  <c r="T442" i="59"/>
  <c r="N442" i="59"/>
  <c r="T441" i="59"/>
  <c r="N441" i="59"/>
  <c r="T440" i="59"/>
  <c r="N440" i="59"/>
  <c r="T439" i="59"/>
  <c r="N439" i="59"/>
  <c r="T438" i="59"/>
  <c r="N438" i="59"/>
  <c r="T437" i="59"/>
  <c r="N437" i="59"/>
  <c r="T434" i="59"/>
  <c r="N434" i="59"/>
  <c r="T433" i="59"/>
  <c r="N433" i="59"/>
  <c r="T432" i="59"/>
  <c r="N432" i="59"/>
  <c r="T431" i="59"/>
  <c r="N431" i="59"/>
  <c r="T430" i="59"/>
  <c r="N430" i="59"/>
  <c r="T429" i="59"/>
  <c r="N429" i="59"/>
  <c r="T428" i="59"/>
  <c r="N428" i="59"/>
  <c r="T427" i="59"/>
  <c r="N427" i="59"/>
  <c r="T424" i="59"/>
  <c r="N424" i="59"/>
  <c r="T423" i="59"/>
  <c r="N423" i="59"/>
  <c r="T422" i="59"/>
  <c r="N422" i="59"/>
  <c r="T421" i="59"/>
  <c r="N421" i="59"/>
  <c r="T420" i="59"/>
  <c r="N420" i="59"/>
  <c r="T419" i="59"/>
  <c r="N419" i="59"/>
  <c r="T418" i="59"/>
  <c r="N418" i="59"/>
  <c r="T417" i="59"/>
  <c r="N417" i="59"/>
  <c r="T406" i="59"/>
  <c r="N406" i="59"/>
  <c r="T405" i="59"/>
  <c r="N405" i="59"/>
  <c r="T404" i="59"/>
  <c r="N404" i="59"/>
  <c r="T403" i="59"/>
  <c r="N403" i="59"/>
  <c r="T402" i="59"/>
  <c r="N402" i="59"/>
  <c r="T401" i="59"/>
  <c r="N401" i="59"/>
  <c r="T400" i="59"/>
  <c r="N400" i="59"/>
  <c r="T399" i="59"/>
  <c r="N399" i="59"/>
  <c r="T396" i="59"/>
  <c r="N396" i="59"/>
  <c r="T395" i="59"/>
  <c r="N395" i="59"/>
  <c r="T394" i="59"/>
  <c r="N394" i="59"/>
  <c r="T393" i="59"/>
  <c r="N393" i="59"/>
  <c r="T392" i="59"/>
  <c r="N392" i="59"/>
  <c r="T391" i="59"/>
  <c r="N391" i="59"/>
  <c r="T390" i="59"/>
  <c r="N390" i="59"/>
  <c r="T389" i="59"/>
  <c r="N389" i="59"/>
  <c r="T386" i="59"/>
  <c r="N386" i="59"/>
  <c r="T385" i="59"/>
  <c r="N385" i="59"/>
  <c r="T384" i="59"/>
  <c r="N384" i="59"/>
  <c r="T383" i="59"/>
  <c r="N383" i="59"/>
  <c r="T382" i="59"/>
  <c r="N382" i="59"/>
  <c r="T381" i="59"/>
  <c r="N381" i="59"/>
  <c r="T380" i="59"/>
  <c r="N380" i="59"/>
  <c r="T379" i="59"/>
  <c r="N379" i="59"/>
  <c r="T376" i="59"/>
  <c r="N376" i="59"/>
  <c r="T375" i="59"/>
  <c r="N375" i="59"/>
  <c r="T374" i="59"/>
  <c r="N374" i="59"/>
  <c r="T373" i="59"/>
  <c r="N373" i="59"/>
  <c r="T372" i="59"/>
  <c r="N372" i="59"/>
  <c r="T371" i="59"/>
  <c r="N371" i="59"/>
  <c r="T370" i="59"/>
  <c r="N370" i="59"/>
  <c r="T369" i="59"/>
  <c r="N369" i="59"/>
  <c r="T366" i="59"/>
  <c r="N366" i="59"/>
  <c r="T365" i="59"/>
  <c r="N365" i="59"/>
  <c r="T364" i="59"/>
  <c r="N364" i="59"/>
  <c r="T363" i="59"/>
  <c r="N363" i="59"/>
  <c r="T362" i="59"/>
  <c r="N362" i="59"/>
  <c r="T361" i="59"/>
  <c r="N361" i="59"/>
  <c r="T360" i="59"/>
  <c r="N360" i="59"/>
  <c r="T359" i="59"/>
  <c r="N359" i="59"/>
  <c r="T356" i="59"/>
  <c r="N356" i="59"/>
  <c r="T355" i="59"/>
  <c r="N355" i="59"/>
  <c r="T354" i="59"/>
  <c r="N354" i="59"/>
  <c r="T353" i="59"/>
  <c r="N353" i="59"/>
  <c r="T352" i="59"/>
  <c r="N352" i="59"/>
  <c r="T351" i="59"/>
  <c r="N351" i="59"/>
  <c r="T350" i="59"/>
  <c r="N350" i="59"/>
  <c r="T349" i="59"/>
  <c r="N349" i="59"/>
  <c r="T338" i="59"/>
  <c r="N338" i="59"/>
  <c r="T337" i="59"/>
  <c r="N337" i="59"/>
  <c r="T336" i="59"/>
  <c r="N336" i="59"/>
  <c r="T335" i="59"/>
  <c r="N335" i="59"/>
  <c r="T334" i="59"/>
  <c r="N334" i="59"/>
  <c r="T333" i="59"/>
  <c r="N333" i="59"/>
  <c r="T332" i="59"/>
  <c r="N332" i="59"/>
  <c r="T331" i="59"/>
  <c r="N331" i="59"/>
  <c r="T328" i="59"/>
  <c r="N328" i="59"/>
  <c r="T327" i="59"/>
  <c r="N327" i="59"/>
  <c r="T326" i="59"/>
  <c r="N326" i="59"/>
  <c r="T325" i="59"/>
  <c r="N325" i="59"/>
  <c r="T324" i="59"/>
  <c r="N324" i="59"/>
  <c r="T323" i="59"/>
  <c r="N323" i="59"/>
  <c r="T322" i="59"/>
  <c r="N322" i="59"/>
  <c r="T321" i="59"/>
  <c r="N321" i="59"/>
  <c r="T318" i="59"/>
  <c r="N318" i="59"/>
  <c r="T317" i="59"/>
  <c r="N317" i="59"/>
  <c r="T316" i="59"/>
  <c r="N316" i="59"/>
  <c r="T315" i="59"/>
  <c r="N315" i="59"/>
  <c r="T314" i="59"/>
  <c r="N314" i="59"/>
  <c r="T313" i="59"/>
  <c r="N313" i="59"/>
  <c r="T312" i="59"/>
  <c r="N312" i="59"/>
  <c r="T311" i="59"/>
  <c r="N311" i="59"/>
  <c r="T308" i="59"/>
  <c r="N308" i="59"/>
  <c r="T307" i="59"/>
  <c r="N307" i="59"/>
  <c r="T306" i="59"/>
  <c r="N306" i="59"/>
  <c r="T305" i="59"/>
  <c r="N305" i="59"/>
  <c r="T304" i="59"/>
  <c r="N304" i="59"/>
  <c r="T303" i="59"/>
  <c r="N303" i="59"/>
  <c r="T302" i="59"/>
  <c r="N302" i="59"/>
  <c r="T301" i="59"/>
  <c r="N301" i="59"/>
  <c r="T298" i="59"/>
  <c r="N298" i="59"/>
  <c r="T297" i="59"/>
  <c r="N297" i="59"/>
  <c r="T296" i="59"/>
  <c r="N296" i="59"/>
  <c r="T295" i="59"/>
  <c r="N295" i="59"/>
  <c r="T294" i="59"/>
  <c r="N294" i="59"/>
  <c r="T293" i="59"/>
  <c r="N293" i="59"/>
  <c r="T292" i="59"/>
  <c r="N292" i="59"/>
  <c r="T291" i="59"/>
  <c r="N291" i="59"/>
  <c r="Q288" i="59"/>
  <c r="K288" i="59"/>
  <c r="H288" i="59"/>
  <c r="Q287" i="59"/>
  <c r="K287" i="59"/>
  <c r="H287" i="59"/>
  <c r="Q286" i="59"/>
  <c r="K286" i="59"/>
  <c r="H286" i="59"/>
  <c r="Q285" i="59"/>
  <c r="K285" i="59"/>
  <c r="H285" i="59"/>
  <c r="Q284" i="59"/>
  <c r="K284" i="59"/>
  <c r="H284" i="59"/>
  <c r="T284" i="59" s="1"/>
  <c r="Q283" i="59"/>
  <c r="K283" i="59"/>
  <c r="H283" i="59"/>
  <c r="Q282" i="59"/>
  <c r="K282" i="59"/>
  <c r="H282" i="59"/>
  <c r="Q281" i="59"/>
  <c r="T281" i="59" s="1"/>
  <c r="K281" i="59"/>
  <c r="H281" i="59"/>
  <c r="N281" i="59" s="1"/>
  <c r="T270" i="59"/>
  <c r="N270" i="59"/>
  <c r="T269" i="59"/>
  <c r="N269" i="59"/>
  <c r="T268" i="59"/>
  <c r="N268" i="59"/>
  <c r="T267" i="59"/>
  <c r="N267" i="59"/>
  <c r="T266" i="59"/>
  <c r="N266" i="59"/>
  <c r="T265" i="59"/>
  <c r="N265" i="59"/>
  <c r="T264" i="59"/>
  <c r="N264" i="59"/>
  <c r="T263" i="59"/>
  <c r="N263" i="59"/>
  <c r="T260" i="59"/>
  <c r="N260" i="59"/>
  <c r="T259" i="59"/>
  <c r="N259" i="59"/>
  <c r="T258" i="59"/>
  <c r="N258" i="59"/>
  <c r="T257" i="59"/>
  <c r="N257" i="59"/>
  <c r="T256" i="59"/>
  <c r="N256" i="59"/>
  <c r="T255" i="59"/>
  <c r="N255" i="59"/>
  <c r="T254" i="59"/>
  <c r="N254" i="59"/>
  <c r="T253" i="59"/>
  <c r="N253" i="59"/>
  <c r="T250" i="59"/>
  <c r="N250" i="59"/>
  <c r="T249" i="59"/>
  <c r="N249" i="59"/>
  <c r="T248" i="59"/>
  <c r="N248" i="59"/>
  <c r="T247" i="59"/>
  <c r="N247" i="59"/>
  <c r="T246" i="59"/>
  <c r="N246" i="59"/>
  <c r="T245" i="59"/>
  <c r="N245" i="59"/>
  <c r="T244" i="59"/>
  <c r="N244" i="59"/>
  <c r="T243" i="59"/>
  <c r="N243" i="59"/>
  <c r="T240" i="59"/>
  <c r="N240" i="59"/>
  <c r="T239" i="59"/>
  <c r="N239" i="59"/>
  <c r="T238" i="59"/>
  <c r="N238" i="59"/>
  <c r="T237" i="59"/>
  <c r="N237" i="59"/>
  <c r="T236" i="59"/>
  <c r="N236" i="59"/>
  <c r="T235" i="59"/>
  <c r="N235" i="59"/>
  <c r="T234" i="59"/>
  <c r="N234" i="59"/>
  <c r="T233" i="59"/>
  <c r="N233" i="59"/>
  <c r="Q230" i="59"/>
  <c r="K230" i="59"/>
  <c r="H230" i="59"/>
  <c r="T230" i="59" s="1"/>
  <c r="Q229" i="59"/>
  <c r="K229" i="59"/>
  <c r="H229" i="59"/>
  <c r="Q228" i="59"/>
  <c r="K228" i="59"/>
  <c r="H228" i="59"/>
  <c r="Q227" i="59"/>
  <c r="K227" i="59"/>
  <c r="H227" i="59"/>
  <c r="Q226" i="59"/>
  <c r="K226" i="59"/>
  <c r="H226" i="59"/>
  <c r="Q225" i="59"/>
  <c r="K225" i="59"/>
  <c r="H225" i="59"/>
  <c r="Q224" i="59"/>
  <c r="K224" i="59"/>
  <c r="H224" i="59"/>
  <c r="Q223" i="59"/>
  <c r="K223" i="59"/>
  <c r="H223" i="59"/>
  <c r="T212" i="59"/>
  <c r="N212" i="59"/>
  <c r="T211" i="59"/>
  <c r="N211" i="59"/>
  <c r="T210" i="59"/>
  <c r="N210" i="59"/>
  <c r="T209" i="59"/>
  <c r="N209" i="59"/>
  <c r="T208" i="59"/>
  <c r="N208" i="59"/>
  <c r="T207" i="59"/>
  <c r="N207" i="59"/>
  <c r="T206" i="59"/>
  <c r="N206" i="59"/>
  <c r="T205" i="59"/>
  <c r="N205" i="59"/>
  <c r="T202" i="59"/>
  <c r="N202" i="59"/>
  <c r="T201" i="59"/>
  <c r="N201" i="59"/>
  <c r="T200" i="59"/>
  <c r="N200" i="59"/>
  <c r="T199" i="59"/>
  <c r="N199" i="59"/>
  <c r="T198" i="59"/>
  <c r="N198" i="59"/>
  <c r="T197" i="59"/>
  <c r="N197" i="59"/>
  <c r="T196" i="59"/>
  <c r="N196" i="59"/>
  <c r="T195" i="59"/>
  <c r="N195" i="59"/>
  <c r="T192" i="59"/>
  <c r="N192" i="59"/>
  <c r="T191" i="59"/>
  <c r="N191" i="59"/>
  <c r="T190" i="59"/>
  <c r="N190" i="59"/>
  <c r="T189" i="59"/>
  <c r="N189" i="59"/>
  <c r="T188" i="59"/>
  <c r="N188" i="59"/>
  <c r="T187" i="59"/>
  <c r="N187" i="59"/>
  <c r="T186" i="59"/>
  <c r="N186" i="59"/>
  <c r="T185" i="59"/>
  <c r="N185" i="59"/>
  <c r="T174" i="59"/>
  <c r="N174" i="59"/>
  <c r="T173" i="59"/>
  <c r="N173" i="59"/>
  <c r="T172" i="59"/>
  <c r="N172" i="59"/>
  <c r="T171" i="59"/>
  <c r="N171" i="59"/>
  <c r="T170" i="59"/>
  <c r="N170" i="59"/>
  <c r="T169" i="59"/>
  <c r="N169" i="59"/>
  <c r="T168" i="59"/>
  <c r="N168" i="59"/>
  <c r="T167" i="59"/>
  <c r="N167" i="59"/>
  <c r="T164" i="59"/>
  <c r="N164" i="59"/>
  <c r="T163" i="59"/>
  <c r="N163" i="59"/>
  <c r="T162" i="59"/>
  <c r="N162" i="59"/>
  <c r="T161" i="59"/>
  <c r="N161" i="59"/>
  <c r="T160" i="59"/>
  <c r="N160" i="59"/>
  <c r="T159" i="59"/>
  <c r="N159" i="59"/>
  <c r="T158" i="59"/>
  <c r="N158" i="59"/>
  <c r="T157" i="59"/>
  <c r="N157" i="59"/>
  <c r="T154" i="59"/>
  <c r="N154" i="59"/>
  <c r="T153" i="59"/>
  <c r="N153" i="59"/>
  <c r="T152" i="59"/>
  <c r="N152" i="59"/>
  <c r="T151" i="59"/>
  <c r="N151" i="59"/>
  <c r="T150" i="59"/>
  <c r="N150" i="59"/>
  <c r="T149" i="59"/>
  <c r="N149" i="59"/>
  <c r="T148" i="59"/>
  <c r="N148" i="59"/>
  <c r="T147" i="59"/>
  <c r="N147" i="59"/>
  <c r="T144" i="59"/>
  <c r="N144" i="59"/>
  <c r="T143" i="59"/>
  <c r="N143" i="59"/>
  <c r="T142" i="59"/>
  <c r="N142" i="59"/>
  <c r="T141" i="59"/>
  <c r="N141" i="59"/>
  <c r="T140" i="59"/>
  <c r="N140" i="59"/>
  <c r="T139" i="59"/>
  <c r="N139" i="59"/>
  <c r="T138" i="59"/>
  <c r="N138" i="59"/>
  <c r="T137" i="59"/>
  <c r="N137" i="59"/>
  <c r="T134" i="59"/>
  <c r="N134" i="59"/>
  <c r="T133" i="59"/>
  <c r="N133" i="59"/>
  <c r="T132" i="59"/>
  <c r="N132" i="59"/>
  <c r="T131" i="59"/>
  <c r="N131" i="59"/>
  <c r="T130" i="59"/>
  <c r="N130" i="59"/>
  <c r="T129" i="59"/>
  <c r="N129" i="59"/>
  <c r="T128" i="59"/>
  <c r="N128" i="59"/>
  <c r="T127" i="59"/>
  <c r="N127" i="59"/>
  <c r="Q124" i="59"/>
  <c r="K124" i="59"/>
  <c r="H124" i="59"/>
  <c r="Q123" i="59"/>
  <c r="K123" i="59"/>
  <c r="H123" i="59"/>
  <c r="T123" i="59" s="1"/>
  <c r="Q122" i="59"/>
  <c r="K122" i="59"/>
  <c r="H122" i="59"/>
  <c r="Q121" i="59"/>
  <c r="K121" i="59"/>
  <c r="H121" i="59"/>
  <c r="Q120" i="59"/>
  <c r="K120" i="59"/>
  <c r="H120" i="59"/>
  <c r="Q119" i="59"/>
  <c r="K119" i="59"/>
  <c r="H119" i="59"/>
  <c r="Q118" i="59"/>
  <c r="K118" i="59"/>
  <c r="H118" i="59"/>
  <c r="Q117" i="59"/>
  <c r="K117" i="59"/>
  <c r="H117" i="59"/>
  <c r="T106" i="59"/>
  <c r="N106" i="59"/>
  <c r="T105" i="59"/>
  <c r="N105" i="59"/>
  <c r="T104" i="59"/>
  <c r="N104" i="59"/>
  <c r="T103" i="59"/>
  <c r="N103" i="59"/>
  <c r="T102" i="59"/>
  <c r="N102" i="59"/>
  <c r="T101" i="59"/>
  <c r="N101" i="59"/>
  <c r="T100" i="59"/>
  <c r="N100" i="59"/>
  <c r="T99" i="59"/>
  <c r="N99" i="59"/>
  <c r="T96" i="59"/>
  <c r="N96" i="59"/>
  <c r="T95" i="59"/>
  <c r="N95" i="59"/>
  <c r="T94" i="59"/>
  <c r="N94" i="59"/>
  <c r="T93" i="59"/>
  <c r="N93" i="59"/>
  <c r="T92" i="59"/>
  <c r="N92" i="59"/>
  <c r="T91" i="59"/>
  <c r="N91" i="59"/>
  <c r="T90" i="59"/>
  <c r="N90" i="59"/>
  <c r="T89" i="59"/>
  <c r="N89" i="59"/>
  <c r="Q86" i="59"/>
  <c r="K86" i="59"/>
  <c r="H86" i="59"/>
  <c r="Q85" i="59"/>
  <c r="K85" i="59"/>
  <c r="H85" i="59"/>
  <c r="T85" i="59" s="1"/>
  <c r="Q84" i="59"/>
  <c r="K84" i="59"/>
  <c r="H84" i="59"/>
  <c r="Q83" i="59"/>
  <c r="K83" i="59"/>
  <c r="H83" i="59"/>
  <c r="Q82" i="59"/>
  <c r="K82" i="59"/>
  <c r="H82" i="59"/>
  <c r="Q81" i="59"/>
  <c r="K81" i="59"/>
  <c r="H81" i="59"/>
  <c r="Q80" i="59"/>
  <c r="K80" i="59"/>
  <c r="H80" i="59"/>
  <c r="Q79" i="59"/>
  <c r="K79" i="59"/>
  <c r="H79" i="59"/>
  <c r="T68" i="59"/>
  <c r="N68" i="59"/>
  <c r="T67" i="59"/>
  <c r="N67" i="59"/>
  <c r="T66" i="59"/>
  <c r="N66" i="59"/>
  <c r="T65" i="59"/>
  <c r="N65" i="59"/>
  <c r="T64" i="59"/>
  <c r="N64" i="59"/>
  <c r="T63" i="59"/>
  <c r="N63" i="59"/>
  <c r="T62" i="59"/>
  <c r="N62" i="59"/>
  <c r="T61" i="59"/>
  <c r="N61" i="59"/>
  <c r="T58" i="59"/>
  <c r="N58" i="59"/>
  <c r="T57" i="59"/>
  <c r="N57" i="59"/>
  <c r="T56" i="59"/>
  <c r="N56" i="59"/>
  <c r="T55" i="59"/>
  <c r="N55" i="59"/>
  <c r="T54" i="59"/>
  <c r="N54" i="59"/>
  <c r="T53" i="59"/>
  <c r="N53" i="59"/>
  <c r="T52" i="59"/>
  <c r="N52" i="59"/>
  <c r="T51" i="59"/>
  <c r="N51" i="59"/>
  <c r="T48" i="59"/>
  <c r="N48" i="59"/>
  <c r="T47" i="59"/>
  <c r="N47" i="59"/>
  <c r="T46" i="59"/>
  <c r="N46" i="59"/>
  <c r="T45" i="59"/>
  <c r="N45" i="59"/>
  <c r="T44" i="59"/>
  <c r="N44" i="59"/>
  <c r="T43" i="59"/>
  <c r="N43" i="59"/>
  <c r="T42" i="59"/>
  <c r="N42" i="59"/>
  <c r="T41" i="59"/>
  <c r="N41" i="59"/>
  <c r="T38" i="59"/>
  <c r="N38" i="59"/>
  <c r="T37" i="59"/>
  <c r="N37" i="59"/>
  <c r="T36" i="59"/>
  <c r="N36" i="59"/>
  <c r="T35" i="59"/>
  <c r="N35" i="59"/>
  <c r="T34" i="59"/>
  <c r="N34" i="59"/>
  <c r="T33" i="59"/>
  <c r="N33" i="59"/>
  <c r="T32" i="59"/>
  <c r="N32" i="59"/>
  <c r="T31" i="59"/>
  <c r="N31" i="59"/>
  <c r="Q28" i="59"/>
  <c r="K28" i="59"/>
  <c r="H28" i="59"/>
  <c r="Q27" i="59"/>
  <c r="K27" i="59"/>
  <c r="H27" i="59"/>
  <c r="Q26" i="59"/>
  <c r="K26" i="59"/>
  <c r="H26" i="59"/>
  <c r="Q25" i="59"/>
  <c r="K25" i="59"/>
  <c r="H25" i="59"/>
  <c r="Q24" i="59"/>
  <c r="K24" i="59"/>
  <c r="H24" i="59"/>
  <c r="Q23" i="59"/>
  <c r="K23" i="59"/>
  <c r="H23" i="59"/>
  <c r="Q22" i="59"/>
  <c r="K22" i="59"/>
  <c r="H22" i="59"/>
  <c r="Q21" i="59"/>
  <c r="K21" i="59"/>
  <c r="N21" i="59" s="1"/>
  <c r="H21" i="59"/>
  <c r="N283" i="59" l="1"/>
  <c r="N286" i="59"/>
  <c r="N288" i="59"/>
  <c r="T286" i="59"/>
  <c r="T120" i="59"/>
  <c r="Q13" i="59"/>
  <c r="T288" i="59"/>
  <c r="T25" i="59"/>
  <c r="N227" i="59"/>
  <c r="T80" i="59"/>
  <c r="T227" i="59"/>
  <c r="N84" i="59"/>
  <c r="N225" i="59"/>
  <c r="T225" i="59"/>
  <c r="K13" i="59"/>
  <c r="T82" i="59"/>
  <c r="N229" i="59"/>
  <c r="T28" i="59"/>
  <c r="N120" i="59"/>
  <c r="H11" i="59"/>
  <c r="T118" i="59"/>
  <c r="T26" i="59"/>
  <c r="T282" i="59"/>
  <c r="N82" i="59"/>
  <c r="K14" i="59"/>
  <c r="N80" i="59"/>
  <c r="N85" i="59"/>
  <c r="T223" i="59"/>
  <c r="N122" i="59"/>
  <c r="N23" i="59"/>
  <c r="T23" i="59"/>
  <c r="N118" i="59"/>
  <c r="N26" i="59"/>
  <c r="T21" i="59"/>
  <c r="K16" i="59"/>
  <c r="N28" i="59"/>
  <c r="N284" i="59"/>
  <c r="N282" i="59"/>
  <c r="H14" i="59"/>
  <c r="N230" i="59"/>
  <c r="N223" i="59"/>
  <c r="N117" i="59"/>
  <c r="T117" i="59"/>
  <c r="N124" i="59"/>
  <c r="T124" i="59"/>
  <c r="T79" i="59"/>
  <c r="N287" i="59"/>
  <c r="Q11" i="59"/>
  <c r="N86" i="59"/>
  <c r="T122" i="59"/>
  <c r="N285" i="59"/>
  <c r="T287" i="59"/>
  <c r="K12" i="59"/>
  <c r="N22" i="59"/>
  <c r="H16" i="59"/>
  <c r="H15" i="59"/>
  <c r="N224" i="59"/>
  <c r="T228" i="59"/>
  <c r="K15" i="59"/>
  <c r="N25" i="59"/>
  <c r="T224" i="59"/>
  <c r="H18" i="59"/>
  <c r="H12" i="59"/>
  <c r="K18" i="59"/>
  <c r="T86" i="59"/>
  <c r="T285" i="59"/>
  <c r="Q18" i="59"/>
  <c r="T84" i="59"/>
  <c r="H17" i="59"/>
  <c r="N226" i="59"/>
  <c r="T283" i="59"/>
  <c r="K17" i="59"/>
  <c r="T226" i="59"/>
  <c r="N27" i="59"/>
  <c r="Q15" i="59"/>
  <c r="Q16" i="59"/>
  <c r="T229" i="59"/>
  <c r="N119" i="59"/>
  <c r="N79" i="59"/>
  <c r="N81" i="59"/>
  <c r="K11" i="59"/>
  <c r="H13" i="59"/>
  <c r="T27" i="59"/>
  <c r="T81" i="59"/>
  <c r="N228" i="59"/>
  <c r="T22" i="59"/>
  <c r="N83" i="59"/>
  <c r="N121" i="59"/>
  <c r="N24" i="59"/>
  <c r="T83" i="59"/>
  <c r="T119" i="59"/>
  <c r="T121" i="59"/>
  <c r="T24" i="59"/>
  <c r="N123" i="59"/>
  <c r="Q17" i="59"/>
  <c r="Q12" i="59"/>
  <c r="Q14" i="59"/>
  <c r="N14" i="59" l="1"/>
  <c r="T15" i="59"/>
  <c r="T17" i="59"/>
  <c r="N12" i="59"/>
  <c r="T18" i="59"/>
  <c r="N18" i="59"/>
  <c r="T16" i="59"/>
  <c r="N17" i="59"/>
  <c r="T11" i="59"/>
  <c r="N11" i="59"/>
  <c r="T12" i="59"/>
  <c r="T13" i="59"/>
  <c r="T14" i="59"/>
  <c r="N13" i="59"/>
  <c r="N15" i="59"/>
  <c r="N16" i="59"/>
  <c r="E223" i="58" l="1"/>
  <c r="E222" i="58"/>
  <c r="E221" i="58"/>
  <c r="E220" i="58"/>
  <c r="E219" i="58"/>
  <c r="E218" i="58"/>
  <c r="E217" i="58"/>
  <c r="E216" i="58"/>
  <c r="E215" i="58"/>
  <c r="E214" i="58"/>
  <c r="E213" i="58"/>
  <c r="E212" i="58"/>
  <c r="E211" i="58"/>
  <c r="E210" i="58"/>
  <c r="E209" i="58"/>
  <c r="E208" i="58"/>
  <c r="D205" i="58"/>
  <c r="C205" i="58"/>
  <c r="G191" i="58"/>
  <c r="E191" i="58"/>
  <c r="G190" i="58"/>
  <c r="E190" i="58"/>
  <c r="G189" i="58"/>
  <c r="E189" i="58"/>
  <c r="G188" i="58"/>
  <c r="E188" i="58"/>
  <c r="G187" i="58"/>
  <c r="E187" i="58"/>
  <c r="G186" i="58"/>
  <c r="E186" i="58"/>
  <c r="G185" i="58"/>
  <c r="E185" i="58"/>
  <c r="G184" i="58"/>
  <c r="E184" i="58"/>
  <c r="G183" i="58"/>
  <c r="E183" i="58"/>
  <c r="G182" i="58"/>
  <c r="E182" i="58"/>
  <c r="G181" i="58"/>
  <c r="E181" i="58"/>
  <c r="G180" i="58"/>
  <c r="E180" i="58"/>
  <c r="G179" i="58"/>
  <c r="E179" i="58"/>
  <c r="G178" i="58"/>
  <c r="E178" i="58"/>
  <c r="G177" i="58"/>
  <c r="E177" i="58"/>
  <c r="G176" i="58"/>
  <c r="E176" i="58"/>
  <c r="F173" i="58"/>
  <c r="D173" i="58"/>
  <c r="C173" i="58"/>
  <c r="I159" i="58"/>
  <c r="G159" i="58"/>
  <c r="E159" i="58"/>
  <c r="I158" i="58"/>
  <c r="G158" i="58"/>
  <c r="E158" i="58"/>
  <c r="I157" i="58"/>
  <c r="G157" i="58"/>
  <c r="E157" i="58"/>
  <c r="I156" i="58"/>
  <c r="G156" i="58"/>
  <c r="E156" i="58"/>
  <c r="I155" i="58"/>
  <c r="G155" i="58"/>
  <c r="E155" i="58"/>
  <c r="I154" i="58"/>
  <c r="G154" i="58"/>
  <c r="E154" i="58"/>
  <c r="I153" i="58"/>
  <c r="G153" i="58"/>
  <c r="E153" i="58"/>
  <c r="I152" i="58"/>
  <c r="G152" i="58"/>
  <c r="E152" i="58"/>
  <c r="I151" i="58"/>
  <c r="G151" i="58"/>
  <c r="E151" i="58"/>
  <c r="I150" i="58"/>
  <c r="G150" i="58"/>
  <c r="E150" i="58"/>
  <c r="I149" i="58"/>
  <c r="G149" i="58"/>
  <c r="E149" i="58"/>
  <c r="I148" i="58"/>
  <c r="G148" i="58"/>
  <c r="E148" i="58"/>
  <c r="I147" i="58"/>
  <c r="G147" i="58"/>
  <c r="E147" i="58"/>
  <c r="I146" i="58"/>
  <c r="G146" i="58"/>
  <c r="E146" i="58"/>
  <c r="I145" i="58"/>
  <c r="G145" i="58"/>
  <c r="E145" i="58"/>
  <c r="I144" i="58"/>
  <c r="G144" i="58"/>
  <c r="E144" i="58"/>
  <c r="H141" i="58"/>
  <c r="F141" i="58"/>
  <c r="D141" i="58"/>
  <c r="C141" i="58"/>
  <c r="K127" i="58"/>
  <c r="I127" i="58"/>
  <c r="G127" i="58"/>
  <c r="E127" i="58"/>
  <c r="K126" i="58"/>
  <c r="I126" i="58"/>
  <c r="G126" i="58"/>
  <c r="E126" i="58"/>
  <c r="K125" i="58"/>
  <c r="I125" i="58"/>
  <c r="G125" i="58"/>
  <c r="E125" i="58"/>
  <c r="K124" i="58"/>
  <c r="I124" i="58"/>
  <c r="G124" i="58"/>
  <c r="E124" i="58"/>
  <c r="K123" i="58"/>
  <c r="I123" i="58"/>
  <c r="G123" i="58"/>
  <c r="E123" i="58"/>
  <c r="K122" i="58"/>
  <c r="I122" i="58"/>
  <c r="G122" i="58"/>
  <c r="E122" i="58"/>
  <c r="K121" i="58"/>
  <c r="I121" i="58"/>
  <c r="G121" i="58"/>
  <c r="E121" i="58"/>
  <c r="K120" i="58"/>
  <c r="I120" i="58"/>
  <c r="G120" i="58"/>
  <c r="E120" i="58"/>
  <c r="K119" i="58"/>
  <c r="I119" i="58"/>
  <c r="G119" i="58"/>
  <c r="E119" i="58"/>
  <c r="K118" i="58"/>
  <c r="I118" i="58"/>
  <c r="G118" i="58"/>
  <c r="E118" i="58"/>
  <c r="K117" i="58"/>
  <c r="I117" i="58"/>
  <c r="G117" i="58"/>
  <c r="E117" i="58"/>
  <c r="K116" i="58"/>
  <c r="I116" i="58"/>
  <c r="G116" i="58"/>
  <c r="E116" i="58"/>
  <c r="K115" i="58"/>
  <c r="I115" i="58"/>
  <c r="G115" i="58"/>
  <c r="E115" i="58"/>
  <c r="K114" i="58"/>
  <c r="I114" i="58"/>
  <c r="G114" i="58"/>
  <c r="E114" i="58"/>
  <c r="K113" i="58"/>
  <c r="I113" i="58"/>
  <c r="G113" i="58"/>
  <c r="E113" i="58"/>
  <c r="K112" i="58"/>
  <c r="I112" i="58"/>
  <c r="G112" i="58"/>
  <c r="E112" i="58"/>
  <c r="J109" i="58"/>
  <c r="H109" i="58"/>
  <c r="F109" i="58"/>
  <c r="D109" i="58"/>
  <c r="C109" i="58"/>
  <c r="M95" i="58"/>
  <c r="K95" i="58"/>
  <c r="I95" i="58"/>
  <c r="G95" i="58"/>
  <c r="E95" i="58"/>
  <c r="M94" i="58"/>
  <c r="K94" i="58"/>
  <c r="I94" i="58"/>
  <c r="G94" i="58"/>
  <c r="E94" i="58"/>
  <c r="M93" i="58"/>
  <c r="K93" i="58"/>
  <c r="I93" i="58"/>
  <c r="G93" i="58"/>
  <c r="E93" i="58"/>
  <c r="M92" i="58"/>
  <c r="K92" i="58"/>
  <c r="I92" i="58"/>
  <c r="G92" i="58"/>
  <c r="E92" i="58"/>
  <c r="M91" i="58"/>
  <c r="K91" i="58"/>
  <c r="I91" i="58"/>
  <c r="G91" i="58"/>
  <c r="E91" i="58"/>
  <c r="M90" i="58"/>
  <c r="K90" i="58"/>
  <c r="I90" i="58"/>
  <c r="G90" i="58"/>
  <c r="E90" i="58"/>
  <c r="M89" i="58"/>
  <c r="K89" i="58"/>
  <c r="I89" i="58"/>
  <c r="G89" i="58"/>
  <c r="E89" i="58"/>
  <c r="M88" i="58"/>
  <c r="K88" i="58"/>
  <c r="I88" i="58"/>
  <c r="G88" i="58"/>
  <c r="E88" i="58"/>
  <c r="M87" i="58"/>
  <c r="K87" i="58"/>
  <c r="I87" i="58"/>
  <c r="G87" i="58"/>
  <c r="E87" i="58"/>
  <c r="M86" i="58"/>
  <c r="K86" i="58"/>
  <c r="I86" i="58"/>
  <c r="G86" i="58"/>
  <c r="E86" i="58"/>
  <c r="M85" i="58"/>
  <c r="K85" i="58"/>
  <c r="I85" i="58"/>
  <c r="G85" i="58"/>
  <c r="E85" i="58"/>
  <c r="M84" i="58"/>
  <c r="K84" i="58"/>
  <c r="I84" i="58"/>
  <c r="G84" i="58"/>
  <c r="E84" i="58"/>
  <c r="M83" i="58"/>
  <c r="K83" i="58"/>
  <c r="I83" i="58"/>
  <c r="G83" i="58"/>
  <c r="E83" i="58"/>
  <c r="M82" i="58"/>
  <c r="K82" i="58"/>
  <c r="I82" i="58"/>
  <c r="G82" i="58"/>
  <c r="E82" i="58"/>
  <c r="M81" i="58"/>
  <c r="K81" i="58"/>
  <c r="I81" i="58"/>
  <c r="G81" i="58"/>
  <c r="E81" i="58"/>
  <c r="M80" i="58"/>
  <c r="K80" i="58"/>
  <c r="I80" i="58"/>
  <c r="G80" i="58"/>
  <c r="E80" i="58"/>
  <c r="L77" i="58"/>
  <c r="J77" i="58"/>
  <c r="H77" i="58"/>
  <c r="F77" i="58"/>
  <c r="D77" i="58"/>
  <c r="C77" i="58"/>
  <c r="M63" i="58"/>
  <c r="K63" i="58"/>
  <c r="I63" i="58"/>
  <c r="G63" i="58"/>
  <c r="E63" i="58"/>
  <c r="M62" i="58"/>
  <c r="K62" i="58"/>
  <c r="I62" i="58"/>
  <c r="G62" i="58"/>
  <c r="E62" i="58"/>
  <c r="M61" i="58"/>
  <c r="K61" i="58"/>
  <c r="I61" i="58"/>
  <c r="G61" i="58"/>
  <c r="E61" i="58"/>
  <c r="M60" i="58"/>
  <c r="K60" i="58"/>
  <c r="I60" i="58"/>
  <c r="G60" i="58"/>
  <c r="E60" i="58"/>
  <c r="M59" i="58"/>
  <c r="K59" i="58"/>
  <c r="I59" i="58"/>
  <c r="G59" i="58"/>
  <c r="E59" i="58"/>
  <c r="M58" i="58"/>
  <c r="K58" i="58"/>
  <c r="I58" i="58"/>
  <c r="G58" i="58"/>
  <c r="E58" i="58"/>
  <c r="M57" i="58"/>
  <c r="K57" i="58"/>
  <c r="I57" i="58"/>
  <c r="G57" i="58"/>
  <c r="E57" i="58"/>
  <c r="M56" i="58"/>
  <c r="K56" i="58"/>
  <c r="I56" i="58"/>
  <c r="G56" i="58"/>
  <c r="E56" i="58"/>
  <c r="M55" i="58"/>
  <c r="K55" i="58"/>
  <c r="I55" i="58"/>
  <c r="G55" i="58"/>
  <c r="E55" i="58"/>
  <c r="M54" i="58"/>
  <c r="K54" i="58"/>
  <c r="I54" i="58"/>
  <c r="G54" i="58"/>
  <c r="E54" i="58"/>
  <c r="M53" i="58"/>
  <c r="K53" i="58"/>
  <c r="I53" i="58"/>
  <c r="G53" i="58"/>
  <c r="E53" i="58"/>
  <c r="M52" i="58"/>
  <c r="K52" i="58"/>
  <c r="I52" i="58"/>
  <c r="G52" i="58"/>
  <c r="E52" i="58"/>
  <c r="M51" i="58"/>
  <c r="K51" i="58"/>
  <c r="I51" i="58"/>
  <c r="G51" i="58"/>
  <c r="E51" i="58"/>
  <c r="M50" i="58"/>
  <c r="K50" i="58"/>
  <c r="I50" i="58"/>
  <c r="G50" i="58"/>
  <c r="E50" i="58"/>
  <c r="M49" i="58"/>
  <c r="K49" i="58"/>
  <c r="I49" i="58"/>
  <c r="G49" i="58"/>
  <c r="E49" i="58"/>
  <c r="M48" i="58"/>
  <c r="K48" i="58"/>
  <c r="I48" i="58"/>
  <c r="G48" i="58"/>
  <c r="E48" i="58"/>
  <c r="L45" i="58"/>
  <c r="J45" i="58"/>
  <c r="H45" i="58"/>
  <c r="F45" i="58"/>
  <c r="D45" i="58"/>
  <c r="C45" i="58"/>
  <c r="M31" i="58"/>
  <c r="K31" i="58"/>
  <c r="I31" i="58"/>
  <c r="G31" i="58"/>
  <c r="E31" i="58"/>
  <c r="M30" i="58"/>
  <c r="K30" i="58"/>
  <c r="I30" i="58"/>
  <c r="G30" i="58"/>
  <c r="E30" i="58"/>
  <c r="M29" i="58"/>
  <c r="K29" i="58"/>
  <c r="I29" i="58"/>
  <c r="G29" i="58"/>
  <c r="E29" i="58"/>
  <c r="M28" i="58"/>
  <c r="K28" i="58"/>
  <c r="I28" i="58"/>
  <c r="G28" i="58"/>
  <c r="E28" i="58"/>
  <c r="M27" i="58"/>
  <c r="K27" i="58"/>
  <c r="I27" i="58"/>
  <c r="G27" i="58"/>
  <c r="E27" i="58"/>
  <c r="M26" i="58"/>
  <c r="K26" i="58"/>
  <c r="I26" i="58"/>
  <c r="G26" i="58"/>
  <c r="E26" i="58"/>
  <c r="M25" i="58"/>
  <c r="K25" i="58"/>
  <c r="I25" i="58"/>
  <c r="G25" i="58"/>
  <c r="E25" i="58"/>
  <c r="M24" i="58"/>
  <c r="K24" i="58"/>
  <c r="I24" i="58"/>
  <c r="G24" i="58"/>
  <c r="E24" i="58"/>
  <c r="M23" i="58"/>
  <c r="K23" i="58"/>
  <c r="I23" i="58"/>
  <c r="G23" i="58"/>
  <c r="E23" i="58"/>
  <c r="M22" i="58"/>
  <c r="K22" i="58"/>
  <c r="I22" i="58"/>
  <c r="G22" i="58"/>
  <c r="E22" i="58"/>
  <c r="M21" i="58"/>
  <c r="K21" i="58"/>
  <c r="I21" i="58"/>
  <c r="G21" i="58"/>
  <c r="E21" i="58"/>
  <c r="M20" i="58"/>
  <c r="K20" i="58"/>
  <c r="I20" i="58"/>
  <c r="G20" i="58"/>
  <c r="E20" i="58"/>
  <c r="M19" i="58"/>
  <c r="K19" i="58"/>
  <c r="I19" i="58"/>
  <c r="G19" i="58"/>
  <c r="E19" i="58"/>
  <c r="M18" i="58"/>
  <c r="K18" i="58"/>
  <c r="I18" i="58"/>
  <c r="G18" i="58"/>
  <c r="E18" i="58"/>
  <c r="M17" i="58"/>
  <c r="K17" i="58"/>
  <c r="I17" i="58"/>
  <c r="G17" i="58"/>
  <c r="E17" i="58"/>
  <c r="M16" i="58"/>
  <c r="K16" i="58"/>
  <c r="I16" i="58"/>
  <c r="G16" i="58"/>
  <c r="E16" i="58"/>
  <c r="L13" i="58"/>
  <c r="J13" i="58"/>
  <c r="H13" i="58"/>
  <c r="F13" i="58"/>
  <c r="D13" i="58"/>
  <c r="C13" i="58"/>
  <c r="H214" i="56"/>
  <c r="H211" i="56"/>
  <c r="H208" i="56"/>
  <c r="H205" i="56"/>
  <c r="H202" i="56"/>
  <c r="V199" i="56"/>
  <c r="R199" i="56"/>
  <c r="N199" i="56"/>
  <c r="J199" i="56"/>
  <c r="F199" i="56"/>
  <c r="D199" i="56"/>
  <c r="L183" i="56"/>
  <c r="H183" i="56"/>
  <c r="L180" i="56"/>
  <c r="H180" i="56"/>
  <c r="L177" i="56"/>
  <c r="H177" i="56"/>
  <c r="L174" i="56"/>
  <c r="H174" i="56"/>
  <c r="L171" i="56"/>
  <c r="H171" i="56"/>
  <c r="V168" i="56"/>
  <c r="R168" i="56"/>
  <c r="N168" i="56"/>
  <c r="J168" i="56"/>
  <c r="F168" i="56"/>
  <c r="D168" i="56"/>
  <c r="P152" i="56"/>
  <c r="L152" i="56"/>
  <c r="H152" i="56"/>
  <c r="P149" i="56"/>
  <c r="L149" i="56"/>
  <c r="H149" i="56"/>
  <c r="P146" i="56"/>
  <c r="L146" i="56"/>
  <c r="H146" i="56"/>
  <c r="P143" i="56"/>
  <c r="L143" i="56"/>
  <c r="H143" i="56"/>
  <c r="P140" i="56"/>
  <c r="L140" i="56"/>
  <c r="H140" i="56"/>
  <c r="V137" i="56"/>
  <c r="X137" i="56" s="1"/>
  <c r="R137" i="56"/>
  <c r="N137" i="56"/>
  <c r="J137" i="56"/>
  <c r="F137" i="56"/>
  <c r="D137" i="56"/>
  <c r="T121" i="56"/>
  <c r="P121" i="56"/>
  <c r="L121" i="56"/>
  <c r="H121" i="56"/>
  <c r="T118" i="56"/>
  <c r="P118" i="56"/>
  <c r="L118" i="56"/>
  <c r="H118" i="56"/>
  <c r="T115" i="56"/>
  <c r="P115" i="56"/>
  <c r="L115" i="56"/>
  <c r="H115" i="56"/>
  <c r="T112" i="56"/>
  <c r="P112" i="56"/>
  <c r="L112" i="56"/>
  <c r="H112" i="56"/>
  <c r="T109" i="56"/>
  <c r="P109" i="56"/>
  <c r="L109" i="56"/>
  <c r="H109" i="56"/>
  <c r="V106" i="56"/>
  <c r="R106" i="56"/>
  <c r="N106" i="56"/>
  <c r="J106" i="56"/>
  <c r="F106" i="56"/>
  <c r="D106" i="56"/>
  <c r="L106" i="56" s="1"/>
  <c r="X90" i="56"/>
  <c r="T90" i="56"/>
  <c r="P90" i="56"/>
  <c r="L90" i="56"/>
  <c r="H90" i="56"/>
  <c r="X87" i="56"/>
  <c r="T87" i="56"/>
  <c r="P87" i="56"/>
  <c r="L87" i="56"/>
  <c r="H87" i="56"/>
  <c r="X84" i="56"/>
  <c r="T84" i="56"/>
  <c r="P84" i="56"/>
  <c r="L84" i="56"/>
  <c r="H84" i="56"/>
  <c r="X81" i="56"/>
  <c r="T81" i="56"/>
  <c r="P81" i="56"/>
  <c r="L81" i="56"/>
  <c r="H81" i="56"/>
  <c r="X78" i="56"/>
  <c r="T78" i="56"/>
  <c r="P78" i="56"/>
  <c r="L78" i="56"/>
  <c r="H78" i="56"/>
  <c r="V75" i="56"/>
  <c r="R75" i="56"/>
  <c r="N75" i="56"/>
  <c r="J75" i="56"/>
  <c r="F75" i="56"/>
  <c r="D75" i="56"/>
  <c r="X59" i="56"/>
  <c r="T59" i="56"/>
  <c r="P59" i="56"/>
  <c r="L59" i="56"/>
  <c r="H59" i="56"/>
  <c r="X56" i="56"/>
  <c r="T56" i="56"/>
  <c r="P56" i="56"/>
  <c r="L56" i="56"/>
  <c r="H56" i="56"/>
  <c r="X53" i="56"/>
  <c r="T53" i="56"/>
  <c r="P53" i="56"/>
  <c r="L53" i="56"/>
  <c r="H53" i="56"/>
  <c r="X50" i="56"/>
  <c r="T50" i="56"/>
  <c r="P50" i="56"/>
  <c r="L50" i="56"/>
  <c r="H50" i="56"/>
  <c r="X47" i="56"/>
  <c r="T47" i="56"/>
  <c r="P47" i="56"/>
  <c r="L47" i="56"/>
  <c r="H47" i="56"/>
  <c r="V44" i="56"/>
  <c r="R44" i="56"/>
  <c r="N44" i="56"/>
  <c r="J44" i="56"/>
  <c r="F44" i="56"/>
  <c r="D44" i="56"/>
  <c r="X28" i="56"/>
  <c r="T28" i="56"/>
  <c r="P28" i="56"/>
  <c r="L28" i="56"/>
  <c r="H28" i="56"/>
  <c r="X25" i="56"/>
  <c r="T25" i="56"/>
  <c r="P25" i="56"/>
  <c r="L25" i="56"/>
  <c r="H25" i="56"/>
  <c r="X22" i="56"/>
  <c r="T22" i="56"/>
  <c r="P22" i="56"/>
  <c r="L22" i="56"/>
  <c r="H22" i="56"/>
  <c r="X19" i="56"/>
  <c r="T19" i="56"/>
  <c r="P19" i="56"/>
  <c r="L19" i="56"/>
  <c r="H19" i="56"/>
  <c r="X16" i="56"/>
  <c r="T16" i="56"/>
  <c r="P16" i="56"/>
  <c r="H16" i="56"/>
  <c r="V13" i="56"/>
  <c r="R13" i="56"/>
  <c r="N13" i="56"/>
  <c r="J13" i="56"/>
  <c r="F13" i="56"/>
  <c r="D13" i="56"/>
  <c r="T13" i="56" s="1"/>
  <c r="H16" i="55"/>
  <c r="F16" i="55"/>
  <c r="H15" i="55"/>
  <c r="F15" i="55"/>
  <c r="J14" i="55"/>
  <c r="H14" i="55"/>
  <c r="F14" i="55"/>
  <c r="L13" i="55"/>
  <c r="J13" i="55"/>
  <c r="H13" i="55"/>
  <c r="F13" i="55"/>
  <c r="N12" i="55"/>
  <c r="L12" i="55"/>
  <c r="J12" i="55"/>
  <c r="H12" i="55"/>
  <c r="F12" i="55"/>
  <c r="N11" i="55"/>
  <c r="L11" i="55"/>
  <c r="J11" i="55"/>
  <c r="H11" i="55"/>
  <c r="F11" i="55"/>
  <c r="N10" i="55"/>
  <c r="L10" i="55"/>
  <c r="J10" i="55"/>
  <c r="H10" i="55"/>
  <c r="F10" i="55"/>
  <c r="S194" i="54"/>
  <c r="M194" i="54"/>
  <c r="S193" i="54"/>
  <c r="M193" i="54"/>
  <c r="S192" i="54"/>
  <c r="M192" i="54"/>
  <c r="S191" i="54"/>
  <c r="M191" i="54"/>
  <c r="S190" i="54"/>
  <c r="M190" i="54"/>
  <c r="S189" i="54"/>
  <c r="M189" i="54"/>
  <c r="S188" i="54"/>
  <c r="M188" i="54"/>
  <c r="S187" i="54"/>
  <c r="M187" i="54"/>
  <c r="S184" i="54"/>
  <c r="M184" i="54"/>
  <c r="S183" i="54"/>
  <c r="M183" i="54"/>
  <c r="S182" i="54"/>
  <c r="M182" i="54"/>
  <c r="S181" i="54"/>
  <c r="M181" i="54"/>
  <c r="S180" i="54"/>
  <c r="M180" i="54"/>
  <c r="S179" i="54"/>
  <c r="M179" i="54"/>
  <c r="S178" i="54"/>
  <c r="M178" i="54"/>
  <c r="S177" i="54"/>
  <c r="M177" i="54"/>
  <c r="S174" i="54"/>
  <c r="M174" i="54"/>
  <c r="S173" i="54"/>
  <c r="M173" i="54"/>
  <c r="S172" i="54"/>
  <c r="M172" i="54"/>
  <c r="S171" i="54"/>
  <c r="M171" i="54"/>
  <c r="S170" i="54"/>
  <c r="M170" i="54"/>
  <c r="S169" i="54"/>
  <c r="M169" i="54"/>
  <c r="S168" i="54"/>
  <c r="M168" i="54"/>
  <c r="S167" i="54"/>
  <c r="M167" i="54"/>
  <c r="S164" i="54"/>
  <c r="M164" i="54"/>
  <c r="S163" i="54"/>
  <c r="M163" i="54"/>
  <c r="S162" i="54"/>
  <c r="M162" i="54"/>
  <c r="S161" i="54"/>
  <c r="M161" i="54"/>
  <c r="S160" i="54"/>
  <c r="M160" i="54"/>
  <c r="S159" i="54"/>
  <c r="M159" i="54"/>
  <c r="S158" i="54"/>
  <c r="M158" i="54"/>
  <c r="S157" i="54"/>
  <c r="M157" i="54"/>
  <c r="S154" i="54"/>
  <c r="M154" i="54"/>
  <c r="S153" i="54"/>
  <c r="M153" i="54"/>
  <c r="S152" i="54"/>
  <c r="M152" i="54"/>
  <c r="S151" i="54"/>
  <c r="M151" i="54"/>
  <c r="S150" i="54"/>
  <c r="M150" i="54"/>
  <c r="S149" i="54"/>
  <c r="M149" i="54"/>
  <c r="S148" i="54"/>
  <c r="M148" i="54"/>
  <c r="S147" i="54"/>
  <c r="M147" i="54"/>
  <c r="S136" i="54"/>
  <c r="M136" i="54"/>
  <c r="S135" i="54"/>
  <c r="M135" i="54"/>
  <c r="S134" i="54"/>
  <c r="M134" i="54"/>
  <c r="S133" i="54"/>
  <c r="M133" i="54"/>
  <c r="S132" i="54"/>
  <c r="M132" i="54"/>
  <c r="S131" i="54"/>
  <c r="M131" i="54"/>
  <c r="S130" i="54"/>
  <c r="M130" i="54"/>
  <c r="S129" i="54"/>
  <c r="M129" i="54"/>
  <c r="S126" i="54"/>
  <c r="M126" i="54"/>
  <c r="S125" i="54"/>
  <c r="M125" i="54"/>
  <c r="S124" i="54"/>
  <c r="M124" i="54"/>
  <c r="S123" i="54"/>
  <c r="M123" i="54"/>
  <c r="S122" i="54"/>
  <c r="M122" i="54"/>
  <c r="S121" i="54"/>
  <c r="M121" i="54"/>
  <c r="S120" i="54"/>
  <c r="M120" i="54"/>
  <c r="S119" i="54"/>
  <c r="M119" i="54"/>
  <c r="S116" i="54"/>
  <c r="M116" i="54"/>
  <c r="S115" i="54"/>
  <c r="M115" i="54"/>
  <c r="S114" i="54"/>
  <c r="M114" i="54"/>
  <c r="S113" i="54"/>
  <c r="M113" i="54"/>
  <c r="S112" i="54"/>
  <c r="M112" i="54"/>
  <c r="S111" i="54"/>
  <c r="M111" i="54"/>
  <c r="S110" i="54"/>
  <c r="M110" i="54"/>
  <c r="S109" i="54"/>
  <c r="M109" i="54"/>
  <c r="S106" i="54"/>
  <c r="M106" i="54"/>
  <c r="S105" i="54"/>
  <c r="M105" i="54"/>
  <c r="S104" i="54"/>
  <c r="M104" i="54"/>
  <c r="S103" i="54"/>
  <c r="M103" i="54"/>
  <c r="S102" i="54"/>
  <c r="M102" i="54"/>
  <c r="S101" i="54"/>
  <c r="M101" i="54"/>
  <c r="S100" i="54"/>
  <c r="M100" i="54"/>
  <c r="S99" i="54"/>
  <c r="M99" i="54"/>
  <c r="S96" i="54"/>
  <c r="M96" i="54"/>
  <c r="S95" i="54"/>
  <c r="M95" i="54"/>
  <c r="S94" i="54"/>
  <c r="M94" i="54"/>
  <c r="S93" i="54"/>
  <c r="M93" i="54"/>
  <c r="S92" i="54"/>
  <c r="M92" i="54"/>
  <c r="S91" i="54"/>
  <c r="M91" i="54"/>
  <c r="S90" i="54"/>
  <c r="M90" i="54"/>
  <c r="S89" i="54"/>
  <c r="M89" i="54"/>
  <c r="S86" i="54"/>
  <c r="M86" i="54"/>
  <c r="S85" i="54"/>
  <c r="M85" i="54"/>
  <c r="S84" i="54"/>
  <c r="M84" i="54"/>
  <c r="S83" i="54"/>
  <c r="M83" i="54"/>
  <c r="S82" i="54"/>
  <c r="M82" i="54"/>
  <c r="S81" i="54"/>
  <c r="M81" i="54"/>
  <c r="S80" i="54"/>
  <c r="M80" i="54"/>
  <c r="S79" i="54"/>
  <c r="M79" i="54"/>
  <c r="S68" i="54"/>
  <c r="M68" i="54"/>
  <c r="S67" i="54"/>
  <c r="M67" i="54"/>
  <c r="S66" i="54"/>
  <c r="M66" i="54"/>
  <c r="S65" i="54"/>
  <c r="M65" i="54"/>
  <c r="S64" i="54"/>
  <c r="M64" i="54"/>
  <c r="S63" i="54"/>
  <c r="M63" i="54"/>
  <c r="S62" i="54"/>
  <c r="M62" i="54"/>
  <c r="S61" i="54"/>
  <c r="M61" i="54"/>
  <c r="S58" i="54"/>
  <c r="M58" i="54"/>
  <c r="S57" i="54"/>
  <c r="M57" i="54"/>
  <c r="S56" i="54"/>
  <c r="M56" i="54"/>
  <c r="S55" i="54"/>
  <c r="M55" i="54"/>
  <c r="S54" i="54"/>
  <c r="M54" i="54"/>
  <c r="S53" i="54"/>
  <c r="M53" i="54"/>
  <c r="S52" i="54"/>
  <c r="M52" i="54"/>
  <c r="S51" i="54"/>
  <c r="M51" i="54"/>
  <c r="S48" i="54"/>
  <c r="M48" i="54"/>
  <c r="S47" i="54"/>
  <c r="M47" i="54"/>
  <c r="S46" i="54"/>
  <c r="M46" i="54"/>
  <c r="S45" i="54"/>
  <c r="M45" i="54"/>
  <c r="S44" i="54"/>
  <c r="M44" i="54"/>
  <c r="S43" i="54"/>
  <c r="M43" i="54"/>
  <c r="S42" i="54"/>
  <c r="M42" i="54"/>
  <c r="S41" i="54"/>
  <c r="M41" i="54"/>
  <c r="S38" i="54"/>
  <c r="M38" i="54"/>
  <c r="S37" i="54"/>
  <c r="M37" i="54"/>
  <c r="S36" i="54"/>
  <c r="M36" i="54"/>
  <c r="S35" i="54"/>
  <c r="M35" i="54"/>
  <c r="S34" i="54"/>
  <c r="M34" i="54"/>
  <c r="S33" i="54"/>
  <c r="M33" i="54"/>
  <c r="S32" i="54"/>
  <c r="M32" i="54"/>
  <c r="S31" i="54"/>
  <c r="M31" i="54"/>
  <c r="S28" i="54"/>
  <c r="M28" i="54"/>
  <c r="S27" i="54"/>
  <c r="M27" i="54"/>
  <c r="S26" i="54"/>
  <c r="M26" i="54"/>
  <c r="S25" i="54"/>
  <c r="M25" i="54"/>
  <c r="S24" i="54"/>
  <c r="M24" i="54"/>
  <c r="S23" i="54"/>
  <c r="M23" i="54"/>
  <c r="S22" i="54"/>
  <c r="M22" i="54"/>
  <c r="S21" i="54"/>
  <c r="M21" i="54"/>
  <c r="P18" i="54"/>
  <c r="J18" i="54"/>
  <c r="G18" i="54"/>
  <c r="P17" i="54"/>
  <c r="J17" i="54"/>
  <c r="G17" i="54"/>
  <c r="S17" i="54" s="1"/>
  <c r="P16" i="54"/>
  <c r="J16" i="54"/>
  <c r="G16" i="54"/>
  <c r="P15" i="54"/>
  <c r="J15" i="54"/>
  <c r="M15" i="54" s="1"/>
  <c r="G15" i="54"/>
  <c r="P14" i="54"/>
  <c r="J14" i="54"/>
  <c r="G14" i="54"/>
  <c r="P13" i="54"/>
  <c r="J13" i="54"/>
  <c r="G13" i="54"/>
  <c r="P12" i="54"/>
  <c r="J12" i="54"/>
  <c r="G12" i="54"/>
  <c r="P11" i="54"/>
  <c r="J11" i="54"/>
  <c r="G11" i="54"/>
  <c r="T68" i="52"/>
  <c r="N68" i="52"/>
  <c r="T67" i="52"/>
  <c r="N67" i="52"/>
  <c r="T66" i="52"/>
  <c r="N66" i="52"/>
  <c r="T65" i="52"/>
  <c r="N65" i="52"/>
  <c r="T64" i="52"/>
  <c r="N64" i="52"/>
  <c r="T63" i="52"/>
  <c r="N63" i="52"/>
  <c r="T62" i="52"/>
  <c r="N62" i="52"/>
  <c r="T61" i="52"/>
  <c r="N61" i="52"/>
  <c r="T58" i="52"/>
  <c r="N58" i="52"/>
  <c r="T57" i="52"/>
  <c r="N57" i="52"/>
  <c r="T56" i="52"/>
  <c r="N56" i="52"/>
  <c r="T55" i="52"/>
  <c r="N55" i="52"/>
  <c r="T54" i="52"/>
  <c r="N54" i="52"/>
  <c r="T53" i="52"/>
  <c r="N53" i="52"/>
  <c r="T52" i="52"/>
  <c r="N52" i="52"/>
  <c r="T51" i="52"/>
  <c r="N51" i="52"/>
  <c r="T48" i="52"/>
  <c r="N48" i="52"/>
  <c r="T47" i="52"/>
  <c r="N47" i="52"/>
  <c r="T46" i="52"/>
  <c r="N46" i="52"/>
  <c r="T45" i="52"/>
  <c r="N45" i="52"/>
  <c r="T44" i="52"/>
  <c r="N44" i="52"/>
  <c r="T43" i="52"/>
  <c r="N43" i="52"/>
  <c r="T42" i="52"/>
  <c r="N42" i="52"/>
  <c r="T41" i="52"/>
  <c r="N41" i="52"/>
  <c r="T38" i="52"/>
  <c r="N38" i="52"/>
  <c r="T37" i="52"/>
  <c r="N37" i="52"/>
  <c r="T36" i="52"/>
  <c r="N36" i="52"/>
  <c r="T35" i="52"/>
  <c r="N35" i="52"/>
  <c r="T34" i="52"/>
  <c r="N34" i="52"/>
  <c r="T33" i="52"/>
  <c r="N33" i="52"/>
  <c r="T32" i="52"/>
  <c r="N32" i="52"/>
  <c r="T31" i="52"/>
  <c r="N31" i="52"/>
  <c r="T28" i="52"/>
  <c r="N28" i="52"/>
  <c r="T27" i="52"/>
  <c r="N27" i="52"/>
  <c r="T26" i="52"/>
  <c r="N26" i="52"/>
  <c r="T25" i="52"/>
  <c r="N25" i="52"/>
  <c r="T24" i="52"/>
  <c r="N24" i="52"/>
  <c r="T23" i="52"/>
  <c r="N23" i="52"/>
  <c r="T22" i="52"/>
  <c r="N22" i="52"/>
  <c r="T21" i="52"/>
  <c r="N21" i="52"/>
  <c r="T18" i="52"/>
  <c r="N18" i="52"/>
  <c r="T17" i="52"/>
  <c r="N17" i="52"/>
  <c r="T16" i="52"/>
  <c r="N16" i="52"/>
  <c r="T15" i="52"/>
  <c r="N15" i="52"/>
  <c r="T14" i="52"/>
  <c r="N14" i="52"/>
  <c r="T13" i="52"/>
  <c r="N13" i="52"/>
  <c r="T12" i="52"/>
  <c r="N12" i="52"/>
  <c r="T11" i="52"/>
  <c r="N11" i="52"/>
  <c r="P18" i="51"/>
  <c r="J18" i="51"/>
  <c r="P17" i="51"/>
  <c r="J17" i="51"/>
  <c r="P16" i="51"/>
  <c r="J16" i="51"/>
  <c r="P15" i="51"/>
  <c r="J15" i="51"/>
  <c r="P14" i="51"/>
  <c r="J14" i="51"/>
  <c r="P13" i="51"/>
  <c r="J13" i="51"/>
  <c r="P12" i="51"/>
  <c r="J12" i="51"/>
  <c r="P11" i="51"/>
  <c r="J11" i="51"/>
  <c r="S11" i="54" l="1"/>
  <c r="S14" i="54"/>
  <c r="L137" i="56"/>
  <c r="T137" i="56"/>
  <c r="X199" i="56"/>
  <c r="M13" i="54"/>
  <c r="M11" i="54"/>
  <c r="X13" i="56"/>
  <c r="H44" i="56"/>
  <c r="S15" i="54"/>
  <c r="M18" i="54"/>
  <c r="P75" i="56"/>
  <c r="H137" i="56"/>
  <c r="P137" i="56"/>
  <c r="L199" i="56"/>
  <c r="S12" i="54"/>
  <c r="T44" i="56"/>
  <c r="G173" i="58"/>
  <c r="M77" i="58"/>
  <c r="E109" i="58"/>
  <c r="G109" i="58"/>
  <c r="I109" i="58"/>
  <c r="K77" i="58"/>
  <c r="E205" i="58"/>
  <c r="E173" i="58"/>
  <c r="P13" i="56"/>
  <c r="H168" i="56"/>
  <c r="E45" i="58"/>
  <c r="K109" i="58"/>
  <c r="P168" i="56"/>
  <c r="P199" i="56"/>
  <c r="E13" i="58"/>
  <c r="G13" i="58"/>
  <c r="I45" i="58"/>
  <c r="T168" i="56"/>
  <c r="T199" i="56"/>
  <c r="I13" i="58"/>
  <c r="K45" i="58"/>
  <c r="X168" i="56"/>
  <c r="K13" i="58"/>
  <c r="M45" i="58"/>
  <c r="E141" i="58"/>
  <c r="L44" i="56"/>
  <c r="H106" i="56"/>
  <c r="M13" i="58"/>
  <c r="G141" i="58"/>
  <c r="P44" i="56"/>
  <c r="P106" i="56"/>
  <c r="I141" i="58"/>
  <c r="T106" i="56"/>
  <c r="X44" i="56"/>
  <c r="X106" i="56"/>
  <c r="M14" i="54"/>
  <c r="M16" i="54"/>
  <c r="S18" i="54"/>
  <c r="M12" i="54"/>
  <c r="H13" i="56"/>
  <c r="H75" i="56"/>
  <c r="L13" i="56"/>
  <c r="L75" i="56"/>
  <c r="T75" i="56"/>
  <c r="X75" i="56"/>
  <c r="M17" i="54"/>
  <c r="H199" i="56"/>
  <c r="E77" i="58"/>
  <c r="L168" i="56"/>
  <c r="G77" i="58"/>
  <c r="S13" i="54"/>
  <c r="G45" i="58"/>
  <c r="I77" i="58"/>
  <c r="S16" i="54"/>
</calcChain>
</file>

<file path=xl/sharedStrings.xml><?xml version="1.0" encoding="utf-8"?>
<sst xmlns="http://schemas.openxmlformats.org/spreadsheetml/2006/main" count="2479" uniqueCount="223">
  <si>
    <t>Produk makanan</t>
  </si>
  <si>
    <t>Minuman dan produk tembakau</t>
  </si>
  <si>
    <t>Produk tekstil, pakaian, kulit dan kasut</t>
  </si>
  <si>
    <t>Produk elektrik, elektronik dan optikal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</si>
  <si>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</si>
  <si>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</si>
  <si>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</si>
  <si>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</si>
  <si>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</si>
  <si>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</si>
  <si>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</si>
  <si>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</si>
  <si>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</si>
  <si>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</si>
  <si>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</si>
  <si>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</si>
  <si>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 xml:space="preserve">Johor </t>
  </si>
  <si>
    <t>W.P. Kuala Lumpur</t>
  </si>
  <si>
    <t>W.P. Labuan</t>
  </si>
  <si>
    <t>W.P. Putrajaya</t>
  </si>
  <si>
    <t xml:space="preserve">Jadual 1: Bilangan dan kadar bagi penubuhan dan penutupan enterpris, 2017-2024 </t>
  </si>
  <si>
    <r>
      <t xml:space="preserve">2 tahun survival
</t>
    </r>
    <r>
      <rPr>
        <i/>
        <sz val="10"/>
        <rFont val="Arial"/>
        <family val="2"/>
      </rPr>
      <t>2-year survival</t>
    </r>
  </si>
  <si>
    <r>
      <t xml:space="preserve">Bilangan 
</t>
    </r>
    <r>
      <rPr>
        <i/>
        <sz val="10"/>
        <rFont val="Arial"/>
        <family val="2"/>
      </rPr>
      <t>Number</t>
    </r>
  </si>
  <si>
    <r>
      <t xml:space="preserve">Tahun
</t>
    </r>
    <r>
      <rPr>
        <i/>
        <sz val="10"/>
        <rFont val="Arial"/>
        <family val="2"/>
      </rPr>
      <t>Year</t>
    </r>
  </si>
  <si>
    <t xml:space="preserve">Jadual 2: Bilangan dan kadar bagi penubuhan dan penutupan enterpris mengikut sektor, 2017-2024 </t>
  </si>
  <si>
    <r>
      <t xml:space="preserve">Bilangan penubuhan enterpris
</t>
    </r>
    <r>
      <rPr>
        <i/>
        <sz val="10"/>
        <rFont val="Arial"/>
        <family val="2"/>
      </rPr>
      <t>Number of enterprise births</t>
    </r>
  </si>
  <si>
    <t xml:space="preserve">Jadual 3: Bilangan dan kadar bagi penubuhan dan penutupan enterpris mengikut subsektor, 2017-2024 </t>
  </si>
  <si>
    <t>Jadual 3: Bilangan dan kadar bagi penubuhan dan penutupan enterpris mengikut subsektor, 2017-2024 (samb.)</t>
  </si>
  <si>
    <t>Jadual 4: Bilangan dan kadar bagi penubuhan dan penutupan enterpris mengikut negeri, 2017-2024</t>
  </si>
  <si>
    <r>
      <t xml:space="preserve">3 tahun survival
</t>
    </r>
    <r>
      <rPr>
        <i/>
        <sz val="10"/>
        <rFont val="Arial"/>
        <family val="2"/>
      </rPr>
      <t>3-year survival</t>
    </r>
  </si>
  <si>
    <r>
      <t xml:space="preserve">5 tahun survival
</t>
    </r>
    <r>
      <rPr>
        <i/>
        <sz val="10"/>
        <rFont val="Arial"/>
        <family val="2"/>
      </rPr>
      <t>5-year survival</t>
    </r>
  </si>
  <si>
    <r>
      <t xml:space="preserve">4 tahun survival
</t>
    </r>
    <r>
      <rPr>
        <i/>
        <sz val="10"/>
        <rFont val="Arial"/>
        <family val="2"/>
      </rPr>
      <t>4-year survival</t>
    </r>
  </si>
  <si>
    <r>
      <t xml:space="preserve">1 tahun survival
</t>
    </r>
    <r>
      <rPr>
        <i/>
        <sz val="10"/>
        <rFont val="Arial"/>
        <family val="2"/>
      </rPr>
      <t>1-year survival</t>
    </r>
  </si>
  <si>
    <r>
      <t xml:space="preserve">     Pembuatan
</t>
    </r>
    <r>
      <rPr>
        <i/>
        <sz val="10"/>
        <rFont val="Arial"/>
        <family val="2"/>
      </rPr>
      <t xml:space="preserve">     Manufacturing</t>
    </r>
  </si>
  <si>
    <r>
      <t xml:space="preserve">     Pembinaan
</t>
    </r>
    <r>
      <rPr>
        <i/>
        <sz val="10"/>
        <rFont val="Arial"/>
        <family val="2"/>
      </rPr>
      <t xml:space="preserve">     Construction</t>
    </r>
  </si>
  <si>
    <r>
      <t xml:space="preserve">Negeri
</t>
    </r>
    <r>
      <rPr>
        <i/>
        <sz val="10"/>
        <rFont val="Arial"/>
        <family val="2"/>
      </rPr>
      <t>State</t>
    </r>
  </si>
  <si>
    <t>Jadual 8: Kadar survival mengikut negeri bagi enterpris yang ditubuhkan pada tahun 2017-2023</t>
  </si>
  <si>
    <t>Table 8: Survival rates by state for enterprise births in 2017-2023</t>
  </si>
  <si>
    <t>Jumlah</t>
  </si>
  <si>
    <t>Total</t>
  </si>
  <si>
    <t>Pertanian</t>
  </si>
  <si>
    <t>Agriculture</t>
  </si>
  <si>
    <t>Services</t>
  </si>
  <si>
    <t>Perkhidmatan</t>
  </si>
  <si>
    <t>Construction</t>
  </si>
  <si>
    <t>Pembinaan</t>
  </si>
  <si>
    <t>Manufacturing</t>
  </si>
  <si>
    <t>Pembuatan</t>
  </si>
  <si>
    <t>Tanaman</t>
  </si>
  <si>
    <t>Crops</t>
  </si>
  <si>
    <t>Ternakan</t>
  </si>
  <si>
    <t>Livestock</t>
  </si>
  <si>
    <t>Perhutanan dan pembalakan</t>
  </si>
  <si>
    <t xml:space="preserve">Forestry and logging </t>
  </si>
  <si>
    <t>Perikanan</t>
  </si>
  <si>
    <t>Fisheries</t>
  </si>
  <si>
    <t>Petroleum dan gas asli</t>
  </si>
  <si>
    <t xml:space="preserve">Petroleum and natural gas </t>
  </si>
  <si>
    <t>Perlombongan mineral dan pengkuarian</t>
  </si>
  <si>
    <t>Mineral mining and quarrying</t>
  </si>
  <si>
    <t>Food products</t>
  </si>
  <si>
    <t>Beverages and tobacco products</t>
  </si>
  <si>
    <t>(%)</t>
  </si>
  <si>
    <r>
      <t xml:space="preserve">Kadar
</t>
    </r>
    <r>
      <rPr>
        <i/>
        <sz val="10"/>
        <rFont val="Arial"/>
        <family val="2"/>
      </rPr>
      <t>Rate</t>
    </r>
  </si>
  <si>
    <t>Perlombongan dan pengkuarian</t>
  </si>
  <si>
    <t>Electrical, electronic and optical products</t>
  </si>
  <si>
    <t>Bangunan kediaman</t>
  </si>
  <si>
    <t>Residential building</t>
  </si>
  <si>
    <t>Bangunan bukan kediaman</t>
  </si>
  <si>
    <t>Non-residential building</t>
  </si>
  <si>
    <t>Kejuruteraan awam</t>
  </si>
  <si>
    <t>Civil engineering</t>
  </si>
  <si>
    <t>Pertukangan khas</t>
  </si>
  <si>
    <t>Special trades</t>
  </si>
  <si>
    <t>Pengangkutan dan penyimpanan</t>
  </si>
  <si>
    <t>Transportation and storage</t>
  </si>
  <si>
    <t>Penginapan</t>
  </si>
  <si>
    <t xml:space="preserve">Accommodation </t>
  </si>
  <si>
    <t>Makanan dan minuman</t>
  </si>
  <si>
    <t>Maklumat dan komunikasi</t>
  </si>
  <si>
    <t>Information and communication</t>
  </si>
  <si>
    <t>Kewangan</t>
  </si>
  <si>
    <t>Finance</t>
  </si>
  <si>
    <t>Hartanah</t>
  </si>
  <si>
    <t>Real estate</t>
  </si>
  <si>
    <t>Administrative and support</t>
  </si>
  <si>
    <t>Pentadbiran dan sokongan</t>
  </si>
  <si>
    <t>Profesional</t>
  </si>
  <si>
    <t>Professional</t>
  </si>
  <si>
    <t>Pendidikan swasta</t>
  </si>
  <si>
    <t>Private education</t>
  </si>
  <si>
    <t>Kesihatan swasta dan kerja sosial</t>
  </si>
  <si>
    <t>Private health and social work</t>
  </si>
  <si>
    <t>Kesenian, hiburan dan rekreasi</t>
  </si>
  <si>
    <t>Arts, entertainment and recreation</t>
  </si>
  <si>
    <t>Personal services and other activities</t>
  </si>
  <si>
    <t xml:space="preserve">Textiles, wearing apparel, leather and </t>
  </si>
  <si>
    <t>footwear products</t>
  </si>
  <si>
    <t xml:space="preserve">Produk kayu, perabot, keluaran kertas </t>
  </si>
  <si>
    <t>dan percetakan</t>
  </si>
  <si>
    <t xml:space="preserve">Wood products, furniture, paper products </t>
  </si>
  <si>
    <t>and printing</t>
  </si>
  <si>
    <t>plastik</t>
  </si>
  <si>
    <t>Produk petroleum, kimia, getah dan</t>
  </si>
  <si>
    <t xml:space="preserve">Petroleum, chemical, rubber and plastic </t>
  </si>
  <si>
    <t>products</t>
  </si>
  <si>
    <t>Peralatan pengangkutan, pembuatan lain</t>
  </si>
  <si>
    <t>dan pembaikan</t>
  </si>
  <si>
    <t>Transport equipment, other manufacturing</t>
  </si>
  <si>
    <t>and repair</t>
  </si>
  <si>
    <t xml:space="preserve">Produk mineral bukan logam, logam </t>
  </si>
  <si>
    <t>asas dan produk logam yang direka</t>
  </si>
  <si>
    <t xml:space="preserve">Non-metallic mineral products, basic </t>
  </si>
  <si>
    <t>metal and fabricated metal products</t>
  </si>
  <si>
    <t>Bekalan elektrik, gas, wap dan pendingin</t>
  </si>
  <si>
    <t>udara</t>
  </si>
  <si>
    <t>Perkhidmatan persendirian dan lain-lain</t>
  </si>
  <si>
    <t>aktiviti</t>
  </si>
  <si>
    <r>
      <t xml:space="preserve">Kadar survival
</t>
    </r>
    <r>
      <rPr>
        <i/>
        <sz val="10"/>
        <rFont val="Arial"/>
        <family val="2"/>
      </rPr>
      <t>Survival rate</t>
    </r>
  </si>
  <si>
    <t xml:space="preserve">Jadual 5: Kadar survival bagi enterpris yang ditubuhkan pada 2017-2023 </t>
  </si>
  <si>
    <t>Johor</t>
  </si>
  <si>
    <t>W. P. Labuan</t>
  </si>
  <si>
    <t>W. P. Putrajaya</t>
  </si>
  <si>
    <t xml:space="preserve">Produk petroleum, kimia, getah dan </t>
  </si>
  <si>
    <t xml:space="preserve">Peralatan pengangkutan, pembuatan </t>
  </si>
  <si>
    <t>lain dan pembaikan</t>
  </si>
  <si>
    <t xml:space="preserve">Transport equipment, other manufacturing </t>
  </si>
  <si>
    <t xml:space="preserve">Bekalan elektrik, gas, wap dan </t>
  </si>
  <si>
    <t>pendingin udara</t>
  </si>
  <si>
    <t>management and remediation activities</t>
  </si>
  <si>
    <t xml:space="preserve">Perkhidmatan persendirian dan </t>
  </si>
  <si>
    <t>lain-lain aktiviti</t>
  </si>
  <si>
    <t>Table 3: Number and rate of enterprise births and deaths by sub-sector, 2017-2024</t>
  </si>
  <si>
    <t>Table 3: Number and rate of enterprise births and deaths by sub-sector, 2017-2024 (cont.)</t>
  </si>
  <si>
    <r>
      <t xml:space="preserve">Bilangan
</t>
    </r>
    <r>
      <rPr>
        <i/>
        <sz val="10"/>
        <rFont val="Arial"/>
        <family val="2"/>
      </rPr>
      <t>Number</t>
    </r>
  </si>
  <si>
    <t>Table 1: Number and rate of enterprise births and deaths, 2017-2024</t>
  </si>
  <si>
    <t>Table 2: Number and rate of enterprise births and deaths by sector, 2017-2024</t>
  </si>
  <si>
    <r>
      <t xml:space="preserve">Bilangan enterpris
</t>
    </r>
    <r>
      <rPr>
        <i/>
        <sz val="10"/>
        <rFont val="Arial"/>
        <family val="2"/>
      </rPr>
      <t>Number of enterprises</t>
    </r>
  </si>
  <si>
    <r>
      <t xml:space="preserve">Sektor
</t>
    </r>
    <r>
      <rPr>
        <i/>
        <sz val="10"/>
        <rFont val="Arial"/>
        <family val="2"/>
      </rPr>
      <t>Sector</t>
    </r>
  </si>
  <si>
    <r>
      <t xml:space="preserve">Penubuhan 
</t>
    </r>
    <r>
      <rPr>
        <i/>
        <sz val="10"/>
        <rFont val="Arial"/>
        <family val="2"/>
      </rPr>
      <t>Births</t>
    </r>
  </si>
  <si>
    <r>
      <t xml:space="preserve">Penutupan
</t>
    </r>
    <r>
      <rPr>
        <i/>
        <sz val="10"/>
        <rFont val="Arial"/>
        <family val="2"/>
      </rPr>
      <t>Deaths</t>
    </r>
  </si>
  <si>
    <t>Food and beverages</t>
  </si>
  <si>
    <t>Table 4: Number and rate of enterprise births and deaths by state, 2017-2024</t>
  </si>
  <si>
    <t>Table 4: Number and rate of enterprise births and deaths by state, 2017-2024 (cont.)</t>
  </si>
  <si>
    <t>Jadual 4: Bilangan dan kadar bagi penubuhan dan penutupan enterpris mengikut negeri, 2017-2024 (samb.)</t>
  </si>
  <si>
    <r>
      <t>Penutupan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Deaths</t>
    </r>
  </si>
  <si>
    <t>Penubuhan Enterpris Tahun 2017</t>
  </si>
  <si>
    <t>Enterprise Births in 2017</t>
  </si>
  <si>
    <t>Penubuhan Enterpris Tahun 2018</t>
  </si>
  <si>
    <t>Enterprise Births in 2018</t>
  </si>
  <si>
    <t>Penubuhan Enterpris Tahun 2019</t>
  </si>
  <si>
    <t>Enterprise Births in 2019</t>
  </si>
  <si>
    <t>Penubuhan Enterpris Tahun 2020</t>
  </si>
  <si>
    <t>Enterprise Births in 2020</t>
  </si>
  <si>
    <t>Penubuhan Enterpris Tahun 2021</t>
  </si>
  <si>
    <t>Enterprise Births in 2021</t>
  </si>
  <si>
    <t>Penubuhan Enterpris Tahun 2022</t>
  </si>
  <si>
    <t>Enterprise Births in 2022</t>
  </si>
  <si>
    <t>Penubuhan Enterpris Tahun 2023</t>
  </si>
  <si>
    <t>Enterprise Births in 2023</t>
  </si>
  <si>
    <t>supply</t>
  </si>
  <si>
    <t>sisa dan aktiviti pemulihan</t>
  </si>
  <si>
    <t>Electricity, gas, steam and air conditioning</t>
  </si>
  <si>
    <t>Jadual 8: Kadar survival mengikut negeri bagi enterpris yang ditubuhkan pada tahun 2017-2023 (samb.)</t>
  </si>
  <si>
    <t>Table 8: Survival rates by state for enterprise births in 2017-2023 (cont.)</t>
  </si>
  <si>
    <t>Mining and quarrying</t>
  </si>
  <si>
    <t xml:space="preserve">Water supply; sewerage, waste </t>
  </si>
  <si>
    <t xml:space="preserve">Jadual 7: Kadar survival mengikut subsektor bagi enterpris yang ditubuhkan pada 2017-2023 </t>
  </si>
  <si>
    <t>Petroleum and natural gas</t>
  </si>
  <si>
    <t>Jadual 7: Kadar survival mengikut subsektor bagi enterpris yang ditubuhkan pada 2017-2023 (samb.)</t>
  </si>
  <si>
    <t>Petroleum, chemical, rubber and plastic</t>
  </si>
  <si>
    <t xml:space="preserve">Non-metallic mineral products, basic metal </t>
  </si>
  <si>
    <t>and fabricated metal products</t>
  </si>
  <si>
    <t xml:space="preserve">Electricity, gas, steam and air conditioning </t>
  </si>
  <si>
    <t>and remediation activities</t>
  </si>
  <si>
    <t>Textiles, wearing apparel, leather and</t>
  </si>
  <si>
    <t xml:space="preserve">Produk mineral bukan logam, logam asas </t>
  </si>
  <si>
    <t>dan produk logam yang direka</t>
  </si>
  <si>
    <t xml:space="preserve">Peralatan pengangkutan, pembuatan lain </t>
  </si>
  <si>
    <t xml:space="preserve">Jadual 6: Kadar survival mengikut sektor bagi enterpris yang ditubuhkan pada 2017-2023 </t>
  </si>
  <si>
    <t>Jadual 6: Kadar survival mengikut sektor bagi enterpris yang ditubuhkan pada 2017-2023 (samb.)</t>
  </si>
  <si>
    <t>Table 6: Survival rates by sector for enterprise births in 2017-2023</t>
  </si>
  <si>
    <t>Table 6: Survival rates by sector for enterprise births in 2017-2023 (cont.)</t>
  </si>
  <si>
    <t>Table 5: Survival rates for enterprise births in 2017-2023</t>
  </si>
  <si>
    <t>Table 7: Survival rates by sub-sector for enterprise births in 2017-2023 (cont.)</t>
  </si>
  <si>
    <t>Perdagangan borong dan runcit</t>
  </si>
  <si>
    <t>Wholesale and retail trade</t>
  </si>
  <si>
    <t xml:space="preserve">Bilangan </t>
  </si>
  <si>
    <t>Number</t>
  </si>
  <si>
    <t>Rate</t>
  </si>
  <si>
    <t>Kadar</t>
  </si>
  <si>
    <t>Bilangan</t>
  </si>
  <si>
    <r>
      <t xml:space="preserve">Jadual 8
</t>
    </r>
    <r>
      <rPr>
        <i/>
        <sz val="11"/>
        <color theme="1"/>
        <rFont val="Calibri"/>
        <family val="2"/>
        <scheme val="minor"/>
      </rPr>
      <t>Table 8</t>
    </r>
  </si>
  <si>
    <r>
      <t xml:space="preserve">Jadual 7
</t>
    </r>
    <r>
      <rPr>
        <i/>
        <sz val="11"/>
        <color theme="1"/>
        <rFont val="Calibri"/>
        <family val="2"/>
        <scheme val="minor"/>
      </rPr>
      <t>Table 7</t>
    </r>
  </si>
  <si>
    <r>
      <t xml:space="preserve">Jadual 1
</t>
    </r>
    <r>
      <rPr>
        <i/>
        <sz val="11"/>
        <color theme="1"/>
        <rFont val="Calibri"/>
        <family val="2"/>
        <scheme val="minor"/>
      </rPr>
      <t>Table 1</t>
    </r>
  </si>
  <si>
    <r>
      <t xml:space="preserve">Jadual 2
</t>
    </r>
    <r>
      <rPr>
        <i/>
        <sz val="11"/>
        <color theme="1"/>
        <rFont val="Calibri"/>
        <family val="2"/>
        <scheme val="minor"/>
      </rPr>
      <t>Table 2</t>
    </r>
  </si>
  <si>
    <r>
      <t xml:space="preserve">Jadual 3
</t>
    </r>
    <r>
      <rPr>
        <i/>
        <sz val="11"/>
        <color theme="1"/>
        <rFont val="Calibri"/>
        <family val="2"/>
        <scheme val="minor"/>
      </rPr>
      <t>Table 3</t>
    </r>
  </si>
  <si>
    <r>
      <t xml:space="preserve">Jadual 4
</t>
    </r>
    <r>
      <rPr>
        <i/>
        <sz val="11"/>
        <color theme="1"/>
        <rFont val="Calibri"/>
        <family val="2"/>
        <scheme val="minor"/>
      </rPr>
      <t>Table 4</t>
    </r>
  </si>
  <si>
    <r>
      <t xml:space="preserve">Jadual 5
</t>
    </r>
    <r>
      <rPr>
        <i/>
        <sz val="11"/>
        <color theme="1"/>
        <rFont val="Calibri"/>
        <family val="2"/>
        <scheme val="minor"/>
      </rPr>
      <t>Table 5</t>
    </r>
  </si>
  <si>
    <r>
      <t xml:space="preserve">Jadual 6
</t>
    </r>
    <r>
      <rPr>
        <i/>
        <sz val="11"/>
        <color theme="1"/>
        <rFont val="Calibri"/>
        <family val="2"/>
        <scheme val="minor"/>
      </rPr>
      <t>Table 6</t>
    </r>
  </si>
  <si>
    <t>Bilangan dan kadar bagi penubuhan dan penutupan enterpris, 2017-2024
Number and rate of enterprise births and deaths, 2017-2024</t>
  </si>
  <si>
    <t>Table 7: Survival rates by sub-sector for enterprise births in 2017-2023</t>
  </si>
  <si>
    <t>Bilangan dan kadar bagi penubuhan dan penutupan enterpris mengikut sektor, 2017-2024
Number and rate of enterprise births and deaths by sector, 2017-2024</t>
  </si>
  <si>
    <t>Bilangan dan kadar bagi penubuhan dan penutupan enterpris mengikut subsektor, 2017-2024
Number and rate of enterprise births and deaths by sub-sector, 2017-2024</t>
  </si>
  <si>
    <t>Bilangan dan kadar bagi penubuhan dan penutupan enterpris mengikut negeri, 2017-2024
Number and rate of enterprise births and deaths by state, 2017-2024</t>
  </si>
  <si>
    <t>Kadar survival bagi enterpris yang ditubuhkan pada 2017-2023
Survival rates for enterprise births in 2017-2023</t>
  </si>
  <si>
    <t>Kadar survival mengikut sektor bagi enterpris yang ditubuhkan pada 2017-2023
Survival rates by sector for enterprise births in 2017-2023</t>
  </si>
  <si>
    <t>Kadar survival mengikut subsektor bagi enterpris yang ditubuhkan pada 2017-2023
Survival rates by sub-sector for enterprise births in 2017-2023</t>
  </si>
  <si>
    <t>Kadar survival mengikut negeri bagi enterpris yang ditubuhkan pada tahun 2017-2023
Survival rates by state for enterprise births in 2017-2023</t>
  </si>
  <si>
    <r>
      <t xml:space="preserve">Jadual
</t>
    </r>
    <r>
      <rPr>
        <i/>
        <sz val="11"/>
        <color theme="1"/>
        <rFont val="Calibri"/>
        <family val="2"/>
        <scheme val="minor"/>
      </rPr>
      <t>Table</t>
    </r>
  </si>
  <si>
    <t>Senarai jadual penerbitan Demografi Perniagaan 2024</t>
  </si>
  <si>
    <t>List of tables in Business Demography 2024 publication</t>
  </si>
  <si>
    <t xml:space="preserve">Bekalan air; pembetungan, pengurusan </t>
  </si>
  <si>
    <t xml:space="preserve">Water supply; sewerage, waste management </t>
  </si>
  <si>
    <r>
      <t xml:space="preserve">Tajuk
</t>
    </r>
    <r>
      <rPr>
        <i/>
        <sz val="11"/>
        <rFont val="Calibri"/>
        <family val="2"/>
        <scheme val="minor"/>
      </rPr>
      <t>Title</t>
    </r>
  </si>
  <si>
    <r>
      <t xml:space="preserve">Subsektor 
</t>
    </r>
    <r>
      <rPr>
        <i/>
        <sz val="10"/>
        <rFont val="Arial"/>
        <family val="2"/>
      </rPr>
      <t>Sub-sector</t>
    </r>
  </si>
  <si>
    <r>
      <t xml:space="preserve">Bilangan enterpris
</t>
    </r>
    <r>
      <rPr>
        <i/>
        <sz val="10"/>
        <rFont val="Arial"/>
        <family val="2"/>
      </rPr>
      <t xml:space="preserve">Number of enterprises </t>
    </r>
  </si>
  <si>
    <r>
      <t xml:space="preserve">Tahun penubuhan
</t>
    </r>
    <r>
      <rPr>
        <i/>
        <sz val="10"/>
        <rFont val="Arial"/>
        <family val="2"/>
      </rPr>
      <t>Birth year</t>
    </r>
  </si>
  <si>
    <r>
      <rPr>
        <b/>
        <sz val="10"/>
        <rFont val="Arial"/>
        <family val="2"/>
      </rPr>
      <t xml:space="preserve">Sektor
</t>
    </r>
    <r>
      <rPr>
        <i/>
        <sz val="10"/>
        <rFont val="Arial"/>
        <family val="2"/>
      </rPr>
      <t>Sector</t>
    </r>
  </si>
  <si>
    <r>
      <t xml:space="preserve"> </t>
    </r>
    <r>
      <rPr>
        <i/>
        <sz val="10"/>
        <rFont val="Arial"/>
        <family val="2"/>
      </rPr>
      <t>Total</t>
    </r>
  </si>
  <si>
    <r>
      <rPr>
        <b/>
        <sz val="10"/>
        <rFont val="Arial"/>
        <family val="2"/>
      </rPr>
      <t>Subsektor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Sub-sector</t>
    </r>
  </si>
  <si>
    <r>
      <t>F</t>
    </r>
    <r>
      <rPr>
        <i/>
        <sz val="10"/>
        <rFont val="Arial"/>
        <family val="2"/>
      </rPr>
      <t>isheries</t>
    </r>
  </si>
  <si>
    <r>
      <rPr>
        <b/>
        <sz val="10"/>
        <rFont val="Arial"/>
        <family val="2"/>
      </rPr>
      <t>Negeri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State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</si>
</sst>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006600"/>
      </bottom>
      <diagonal/>
    </border>
    <border>
      <left/>
      <right/>
      <top/>
      <bottom style="thin">
        <color rgb="FF006600"/>
      </bottom>
      <diagonal/>
    </border>
    <border>
      <left/>
      <right/>
      <top style="thin">
        <color rgb="FF006600"/>
      </top>
      <bottom/>
      <diagonal/>
    </border>
    <border>
      <left/>
      <right/>
      <top/>
      <bottom style="medium">
        <color rgb="FF006600"/>
      </bottom>
      <diagonal/>
    </border>
    <border>
      <left/>
      <right/>
      <top style="medium">
        <color rgb="FF006600"/>
      </top>
      <bottom/>
      <diagonal/>
    </border>
    <border>
      <left/>
      <right/>
      <top style="medium">
        <color rgb="FF006600"/>
      </top>
      <bottom style="medium">
        <color rgb="FF0066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006600"/>
      </right>
      <top style="medium">
        <color rgb="FF006600"/>
      </top>
      <bottom style="medium">
        <color rgb="FF006600"/>
      </bottom>
      <diagonal/>
    </border>
    <border>
      <left/>
      <right style="medium">
        <color rgb="FF006600"/>
      </right>
      <top style="medium">
        <color rgb="FF006600"/>
      </top>
      <bottom/>
      <diagonal/>
    </border>
    <border>
      <left/>
      <right style="medium">
        <color rgb="FF006600"/>
      </right>
      <top/>
      <bottom style="medium">
        <color rgb="FF006600"/>
      </bottom>
      <diagonal/>
    </border>
    <border>
      <left style="medium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medium">
        <color rgb="FF006600"/>
      </right>
      <top style="thin">
        <color rgb="FF006600"/>
      </top>
      <bottom style="thin">
        <color rgb="FF006600"/>
      </bottom>
      <diagonal/>
    </border>
    <border>
      <left style="medium">
        <color rgb="FF006600"/>
      </left>
      <right style="thin">
        <color rgb="FF006600"/>
      </right>
      <top style="medium">
        <color rgb="FF006600"/>
      </top>
      <bottom style="thin">
        <color rgb="FF006600"/>
      </bottom>
      <diagonal/>
    </border>
    <border>
      <left style="medium">
        <color rgb="FF006600"/>
      </left>
      <right style="thin">
        <color rgb="FF006600"/>
      </right>
      <top style="medium">
        <color rgb="FF006600"/>
      </top>
      <bottom style="medium">
        <color rgb="FF006600"/>
      </bottom>
      <diagonal/>
    </border>
    <border>
      <left style="medium">
        <color rgb="FF006600"/>
      </left>
      <right style="thin">
        <color rgb="FF006600"/>
      </right>
      <top style="thin">
        <color rgb="FF006600"/>
      </top>
      <bottom style="medium">
        <color rgb="FF006600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2">
    <xf numFmtId="0" fontId="0" fillId="0" borderId="0" xfId="0"/>
    <xf numFmtId="164" fontId="7" fillId="4" borderId="0" xfId="0" applyNumberFormat="1" applyFont="1" applyFill="1" applyAlignment="1">
      <alignment horizontal="right" vertical="center"/>
    </xf>
    <xf numFmtId="165" fontId="7" fillId="4" borderId="0" xfId="0" applyNumberFormat="1" applyFont="1" applyFill="1" applyAlignment="1">
      <alignment horizontal="right" vertical="center"/>
    </xf>
    <xf numFmtId="164" fontId="7" fillId="4" borderId="3" xfId="0" applyNumberFormat="1" applyFont="1" applyFill="1" applyBorder="1" applyAlignment="1">
      <alignment horizontal="right" vertical="center"/>
    </xf>
    <xf numFmtId="165" fontId="7" fillId="4" borderId="3" xfId="0" applyNumberFormat="1" applyFont="1" applyFill="1" applyBorder="1" applyAlignment="1">
      <alignment horizontal="right" vertical="center"/>
    </xf>
    <xf numFmtId="164" fontId="7" fillId="4" borderId="0" xfId="0" applyNumberFormat="1" applyFont="1" applyFill="1" applyAlignment="1">
      <alignment horizontal="right" vertical="top"/>
    </xf>
    <xf numFmtId="165" fontId="7" fillId="4" borderId="0" xfId="0" applyNumberFormat="1" applyFont="1" applyFill="1" applyAlignment="1">
      <alignment horizontal="right" vertical="top"/>
    </xf>
    <xf numFmtId="164" fontId="7" fillId="4" borderId="0" xfId="0" applyNumberFormat="1" applyFont="1" applyFill="1" applyAlignment="1">
      <alignment horizontal="left" vertical="center"/>
    </xf>
    <xf numFmtId="0" fontId="5" fillId="4" borderId="4" xfId="0" applyFont="1" applyFill="1" applyBorder="1" applyAlignment="1">
      <alignment horizontal="left" vertical="top" wrapText="1"/>
    </xf>
    <xf numFmtId="165" fontId="7" fillId="4" borderId="4" xfId="0" applyNumberFormat="1" applyFont="1" applyFill="1" applyBorder="1" applyAlignment="1">
      <alignment horizontal="right" vertical="top"/>
    </xf>
    <xf numFmtId="164" fontId="7" fillId="4" borderId="0" xfId="0" applyNumberFormat="1" applyFont="1" applyFill="1" applyAlignment="1">
      <alignment vertical="center"/>
    </xf>
    <xf numFmtId="164" fontId="7" fillId="4" borderId="0" xfId="0" applyNumberFormat="1" applyFont="1" applyFill="1" applyAlignment="1">
      <alignment vertical="top"/>
    </xf>
    <xf numFmtId="164" fontId="7" fillId="4" borderId="0" xfId="0" applyNumberFormat="1" applyFont="1" applyFill="1" applyAlignment="1">
      <alignment horizontal="left" vertical="top"/>
    </xf>
    <xf numFmtId="165" fontId="7" fillId="4" borderId="3" xfId="0" applyNumberFormat="1" applyFont="1" applyFill="1" applyBorder="1" applyAlignment="1">
      <alignment horizontal="right" vertical="top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/>
    </xf>
    <xf numFmtId="0" fontId="5" fillId="4" borderId="0" xfId="0" applyFont="1" applyFill="1" applyAlignment="1">
      <alignment vertical="top"/>
    </xf>
    <xf numFmtId="0" fontId="5" fillId="4" borderId="3" xfId="0" applyFont="1" applyFill="1" applyBorder="1" applyAlignment="1">
      <alignment vertical="top"/>
    </xf>
    <xf numFmtId="0" fontId="7" fillId="4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center" wrapText="1"/>
    </xf>
    <xf numFmtId="0" fontId="5" fillId="4" borderId="4" xfId="0" applyFont="1" applyFill="1" applyBorder="1" applyAlignment="1">
      <alignment horizontal="left" vertical="top" wrapText="1" indent="3"/>
    </xf>
    <xf numFmtId="0" fontId="5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left" vertical="top" wrapText="1" indent="3"/>
    </xf>
    <xf numFmtId="0" fontId="5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left" vertical="top" wrapText="1" indent="3"/>
    </xf>
    <xf numFmtId="0" fontId="7" fillId="4" borderId="3" xfId="0" applyFont="1" applyFill="1" applyBorder="1" applyAlignment="1">
      <alignment horizontal="left" vertical="top" wrapText="1" indent="3"/>
    </xf>
    <xf numFmtId="0" fontId="5" fillId="4" borderId="0" xfId="0" applyFont="1" applyFill="1" applyAlignment="1">
      <alignment vertical="top" wrapText="1"/>
    </xf>
    <xf numFmtId="0" fontId="5" fillId="4" borderId="4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vertical="top"/>
    </xf>
    <xf numFmtId="0" fontId="7" fillId="4" borderId="4" xfId="0" applyFont="1" applyFill="1" applyBorder="1" applyAlignment="1">
      <alignment vertical="top"/>
    </xf>
    <xf numFmtId="0" fontId="7" fillId="4" borderId="3" xfId="0" applyFont="1" applyFill="1" applyBorder="1" applyAlignment="1">
      <alignment vertical="top"/>
    </xf>
    <xf numFmtId="0" fontId="6" fillId="4" borderId="0" xfId="0" applyFont="1" applyFill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5" fillId="4" borderId="0" xfId="3" applyFont="1" applyFill="1" applyBorder="1" applyAlignment="1">
      <alignment horizontal="right" vertical="top"/>
    </xf>
    <xf numFmtId="0" fontId="5" fillId="4" borderId="0" xfId="3" applyFont="1" applyFill="1" applyBorder="1" applyAlignment="1">
      <alignment horizontal="right"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right" vertical="top"/>
    </xf>
    <xf numFmtId="165" fontId="5" fillId="4" borderId="3" xfId="0" applyNumberFormat="1" applyFont="1" applyFill="1" applyBorder="1" applyAlignment="1">
      <alignment horizontal="right" vertical="top"/>
    </xf>
    <xf numFmtId="0" fontId="5" fillId="4" borderId="3" xfId="0" applyFont="1" applyFill="1" applyBorder="1" applyAlignment="1">
      <alignment horizontal="left" vertical="top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top" wrapText="1"/>
    </xf>
    <xf numFmtId="0" fontId="5" fillId="4" borderId="5" xfId="3" applyFont="1" applyFill="1" applyBorder="1" applyAlignment="1">
      <alignment horizontal="right" vertical="top" wrapText="1"/>
    </xf>
    <xf numFmtId="0" fontId="5" fillId="4" borderId="0" xfId="3" applyFont="1" applyFill="1" applyBorder="1" applyAlignment="1">
      <alignment horizontal="center" vertical="center" wrapText="1"/>
    </xf>
    <xf numFmtId="0" fontId="5" fillId="4" borderId="0" xfId="3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3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164" fontId="7" fillId="4" borderId="0" xfId="4" applyNumberFormat="1" applyFont="1" applyFill="1" applyBorder="1" applyAlignment="1">
      <alignment horizontal="right" vertical="center"/>
    </xf>
    <xf numFmtId="164" fontId="7" fillId="4" borderId="3" xfId="4" applyNumberFormat="1" applyFont="1" applyFill="1" applyBorder="1" applyAlignment="1">
      <alignment horizontal="right" vertical="center"/>
    </xf>
    <xf numFmtId="164" fontId="7" fillId="4" borderId="4" xfId="4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vertical="top"/>
    </xf>
    <xf numFmtId="164" fontId="7" fillId="4" borderId="0" xfId="0" applyNumberFormat="1" applyFont="1" applyFill="1" applyBorder="1" applyAlignment="1">
      <alignment vertical="top"/>
    </xf>
    <xf numFmtId="165" fontId="7" fillId="4" borderId="0" xfId="0" applyNumberFormat="1" applyFont="1" applyFill="1" applyBorder="1" applyAlignment="1">
      <alignment horizontal="right" vertical="center"/>
    </xf>
    <xf numFmtId="165" fontId="7" fillId="4" borderId="0" xfId="0" applyNumberFormat="1" applyFont="1" applyFill="1" applyBorder="1" applyAlignment="1">
      <alignment horizontal="right" vertical="top"/>
    </xf>
    <xf numFmtId="0" fontId="6" fillId="4" borderId="0" xfId="0" applyFont="1" applyFill="1" applyBorder="1" applyAlignment="1">
      <alignment vertical="top"/>
    </xf>
    <xf numFmtId="164" fontId="7" fillId="4" borderId="0" xfId="0" applyNumberFormat="1" applyFont="1" applyFill="1" applyBorder="1" applyAlignment="1">
      <alignment horizontal="left" vertical="top"/>
    </xf>
    <xf numFmtId="164" fontId="7" fillId="4" borderId="0" xfId="4" applyNumberFormat="1" applyFont="1" applyFill="1" applyBorder="1" applyAlignment="1">
      <alignment horizontal="right" vertical="top"/>
    </xf>
    <xf numFmtId="164" fontId="7" fillId="4" borderId="3" xfId="4" applyNumberFormat="1" applyFont="1" applyFill="1" applyBorder="1" applyAlignment="1">
      <alignment horizontal="right" vertical="top"/>
    </xf>
    <xf numFmtId="0" fontId="5" fillId="4" borderId="5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vertical="top"/>
    </xf>
    <xf numFmtId="0" fontId="5" fillId="4" borderId="5" xfId="0" applyFont="1" applyFill="1" applyBorder="1" applyAlignment="1">
      <alignment horizontal="left" vertical="top" wrapText="1"/>
    </xf>
    <xf numFmtId="164" fontId="7" fillId="4" borderId="5" xfId="4" applyNumberFormat="1" applyFont="1" applyFill="1" applyBorder="1" applyAlignment="1">
      <alignment horizontal="right" vertical="top"/>
    </xf>
    <xf numFmtId="165" fontId="7" fillId="4" borderId="5" xfId="0" applyNumberFormat="1" applyFont="1" applyFill="1" applyBorder="1" applyAlignment="1">
      <alignment horizontal="right" vertical="top"/>
    </xf>
    <xf numFmtId="0" fontId="7" fillId="4" borderId="5" xfId="0" applyFont="1" applyFill="1" applyBorder="1" applyAlignment="1">
      <alignment horizontal="left" vertical="top" wrapText="1" indent="3"/>
    </xf>
    <xf numFmtId="0" fontId="7" fillId="4" borderId="5" xfId="0" applyFont="1" applyFill="1" applyBorder="1" applyAlignment="1">
      <alignment vertical="top"/>
    </xf>
    <xf numFmtId="0" fontId="7" fillId="4" borderId="5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/>
    </xf>
    <xf numFmtId="0" fontId="5" fillId="4" borderId="5" xfId="3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right" vertical="top"/>
    </xf>
    <xf numFmtId="164" fontId="5" fillId="4" borderId="0" xfId="0" quotePrefix="1" applyNumberFormat="1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right" vertical="top"/>
    </xf>
    <xf numFmtId="166" fontId="5" fillId="4" borderId="0" xfId="0" quotePrefix="1" applyNumberFormat="1" applyFont="1" applyFill="1" applyBorder="1" applyAlignment="1">
      <alignment horizontal="right" vertical="top"/>
    </xf>
    <xf numFmtId="165" fontId="5" fillId="4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vertical="top" wrapText="1"/>
    </xf>
    <xf numFmtId="0" fontId="5" fillId="4" borderId="7" xfId="3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right" vertical="center"/>
    </xf>
    <xf numFmtId="0" fontId="5" fillId="4" borderId="0" xfId="3" applyFont="1" applyFill="1" applyBorder="1" applyAlignment="1">
      <alignment horizontal="right" vertical="center"/>
    </xf>
    <xf numFmtId="0" fontId="6" fillId="4" borderId="0" xfId="3" applyFont="1" applyFill="1" applyBorder="1" applyAlignment="1">
      <alignment horizontal="right" vertical="top"/>
    </xf>
    <xf numFmtId="164" fontId="7" fillId="4" borderId="0" xfId="3" applyNumberFormat="1" applyFont="1" applyFill="1" applyBorder="1" applyAlignment="1">
      <alignment horizontal="right" vertical="top"/>
    </xf>
    <xf numFmtId="165" fontId="7" fillId="4" borderId="0" xfId="3" applyNumberFormat="1" applyFont="1" applyFill="1" applyBorder="1" applyAlignment="1">
      <alignment horizontal="right" vertical="top" wrapText="1"/>
    </xf>
    <xf numFmtId="164" fontId="7" fillId="4" borderId="3" xfId="0" applyNumberFormat="1" applyFont="1" applyFill="1" applyBorder="1" applyAlignment="1">
      <alignment horizontal="right" vertical="top"/>
    </xf>
    <xf numFmtId="164" fontId="7" fillId="4" borderId="4" xfId="0" applyNumberFormat="1" applyFont="1" applyFill="1" applyBorder="1" applyAlignment="1">
      <alignment horizontal="right" vertical="top"/>
    </xf>
    <xf numFmtId="0" fontId="6" fillId="4" borderId="0" xfId="3" applyFont="1" applyFill="1" applyBorder="1" applyAlignment="1">
      <alignment horizontal="right" vertical="center"/>
    </xf>
    <xf numFmtId="0" fontId="2" fillId="0" borderId="0" xfId="0" applyFont="1"/>
    <xf numFmtId="0" fontId="8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4" borderId="6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4" borderId="6" xfId="3" applyFont="1" applyFill="1" applyBorder="1" applyAlignment="1">
      <alignment horizontal="right" vertical="center" wrapText="1"/>
    </xf>
    <xf numFmtId="0" fontId="5" fillId="4" borderId="0" xfId="3" applyFont="1" applyFill="1" applyBorder="1" applyAlignment="1">
      <alignment horizontal="right" vertical="center" wrapText="1"/>
    </xf>
    <xf numFmtId="0" fontId="5" fillId="4" borderId="5" xfId="3" applyFont="1" applyFill="1" applyBorder="1" applyAlignment="1">
      <alignment horizontal="right" vertical="center" wrapText="1"/>
    </xf>
    <xf numFmtId="0" fontId="7" fillId="4" borderId="0" xfId="0" applyFont="1" applyFill="1" applyAlignment="1">
      <alignment horizontal="left" vertical="top" wrapText="1" indent="3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0" fontId="5" fillId="4" borderId="0" xfId="0" applyFont="1" applyFill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 wrapText="1"/>
    </xf>
    <xf numFmtId="0" fontId="7" fillId="4" borderId="0" xfId="0" applyFont="1" applyFill="1"/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/>
    </xf>
    <xf numFmtId="0" fontId="5" fillId="4" borderId="7" xfId="3" applyFont="1" applyFill="1" applyBorder="1" applyAlignment="1">
      <alignment horizontal="right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 wrapText="1"/>
    </xf>
    <xf numFmtId="0" fontId="7" fillId="4" borderId="6" xfId="0" applyFont="1" applyFill="1" applyBorder="1"/>
    <xf numFmtId="0" fontId="7" fillId="4" borderId="0" xfId="0" applyFont="1" applyFill="1" applyBorder="1"/>
    <xf numFmtId="0" fontId="5" fillId="4" borderId="0" xfId="3" applyFont="1" applyFill="1" applyBorder="1" applyAlignment="1">
      <alignment horizontal="center" vertical="top"/>
    </xf>
    <xf numFmtId="0" fontId="5" fillId="4" borderId="5" xfId="3" applyFont="1" applyFill="1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 wrapText="1"/>
    </xf>
    <xf numFmtId="0" fontId="5" fillId="4" borderId="5" xfId="3" applyFont="1" applyFill="1" applyBorder="1" applyAlignment="1">
      <alignment horizontal="center" vertical="top" wrapText="1"/>
    </xf>
    <xf numFmtId="0" fontId="7" fillId="4" borderId="5" xfId="0" applyFont="1" applyFill="1" applyBorder="1"/>
    <xf numFmtId="164" fontId="7" fillId="4" borderId="0" xfId="0" applyNumberFormat="1" applyFont="1" applyFill="1"/>
    <xf numFmtId="165" fontId="7" fillId="4" borderId="0" xfId="0" applyNumberFormat="1" applyFont="1" applyFill="1"/>
    <xf numFmtId="166" fontId="7" fillId="4" borderId="0" xfId="0" applyNumberFormat="1" applyFont="1" applyFill="1"/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/>
    </xf>
    <xf numFmtId="164" fontId="7" fillId="4" borderId="6" xfId="3" applyNumberFormat="1" applyFont="1" applyFill="1" applyBorder="1" applyAlignment="1">
      <alignment horizontal="right" vertical="top"/>
    </xf>
    <xf numFmtId="165" fontId="7" fillId="4" borderId="6" xfId="3" applyNumberFormat="1" applyFont="1" applyFill="1" applyBorder="1" applyAlignment="1">
      <alignment horizontal="right" vertical="top" wrapText="1"/>
    </xf>
    <xf numFmtId="0" fontId="7" fillId="4" borderId="0" xfId="0" applyFont="1" applyFill="1" applyAlignment="1">
      <alignment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0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center" vertical="center"/>
    </xf>
    <xf numFmtId="165" fontId="7" fillId="4" borderId="4" xfId="3" applyNumberFormat="1" applyFont="1" applyFill="1" applyBorder="1" applyAlignment="1">
      <alignment horizontal="right" vertical="top" wrapText="1"/>
    </xf>
    <xf numFmtId="0" fontId="7" fillId="4" borderId="4" xfId="0" applyFont="1" applyFill="1" applyBorder="1"/>
    <xf numFmtId="165" fontId="7" fillId="4" borderId="3" xfId="3" applyNumberFormat="1" applyFont="1" applyFill="1" applyBorder="1" applyAlignment="1">
      <alignment horizontal="right" vertical="top" wrapText="1"/>
    </xf>
    <xf numFmtId="0" fontId="7" fillId="4" borderId="3" xfId="0" applyFont="1" applyFill="1" applyBorder="1"/>
    <xf numFmtId="0" fontId="7" fillId="4" borderId="3" xfId="0" applyFont="1" applyFill="1" applyBorder="1" applyAlignment="1">
      <alignment horizontal="left" vertical="top"/>
    </xf>
    <xf numFmtId="164" fontId="5" fillId="4" borderId="3" xfId="0" applyNumberFormat="1" applyFont="1" applyFill="1" applyBorder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165" fontId="7" fillId="4" borderId="5" xfId="3" applyNumberFormat="1" applyFont="1" applyFill="1" applyBorder="1" applyAlignment="1">
      <alignment horizontal="right" vertical="top" wrapText="1"/>
    </xf>
    <xf numFmtId="0" fontId="6" fillId="4" borderId="0" xfId="0" applyFont="1" applyFill="1" applyAlignment="1">
      <alignment vertical="center"/>
    </xf>
    <xf numFmtId="0" fontId="5" fillId="4" borderId="0" xfId="3" applyFont="1" applyFill="1" applyBorder="1" applyAlignment="1">
      <alignment horizontal="center" vertical="top" wrapText="1"/>
    </xf>
    <xf numFmtId="165" fontId="7" fillId="4" borderId="0" xfId="0" applyNumberFormat="1" applyFont="1" applyFill="1" applyAlignment="1">
      <alignment vertical="top"/>
    </xf>
    <xf numFmtId="166" fontId="7" fillId="4" borderId="0" xfId="0" applyNumberFormat="1" applyFont="1" applyFill="1" applyAlignment="1">
      <alignment vertical="top"/>
    </xf>
    <xf numFmtId="0" fontId="5" fillId="4" borderId="0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left" vertical="top" wrapText="1"/>
    </xf>
    <xf numFmtId="166" fontId="7" fillId="4" borderId="0" xfId="4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vertical="top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166" fontId="7" fillId="4" borderId="0" xfId="0" applyNumberFormat="1" applyFont="1" applyFill="1" applyAlignment="1">
      <alignment horizontal="right"/>
    </xf>
    <xf numFmtId="166" fontId="7" fillId="4" borderId="4" xfId="0" applyNumberFormat="1" applyFont="1" applyFill="1" applyBorder="1" applyAlignment="1">
      <alignment horizontal="right"/>
    </xf>
    <xf numFmtId="0" fontId="5" fillId="4" borderId="4" xfId="0" applyFont="1" applyFill="1" applyBorder="1" applyAlignment="1">
      <alignment vertical="top" wrapText="1"/>
    </xf>
    <xf numFmtId="0" fontId="5" fillId="4" borderId="0" xfId="0" applyFont="1" applyFill="1" applyAlignment="1">
      <alignment horizontal="right" vertical="top"/>
    </xf>
    <xf numFmtId="0" fontId="5" fillId="4" borderId="0" xfId="0" applyFont="1" applyFill="1" applyAlignment="1">
      <alignment horizontal="center" vertical="top"/>
    </xf>
    <xf numFmtId="0" fontId="5" fillId="4" borderId="8" xfId="3" applyFont="1" applyFill="1" applyBorder="1" applyAlignment="1">
      <alignment horizontal="right" vertical="center" wrapText="1"/>
    </xf>
    <xf numFmtId="0" fontId="5" fillId="4" borderId="8" xfId="3" applyFont="1" applyFill="1" applyBorder="1" applyAlignment="1">
      <alignment horizontal="center" vertical="center" wrapText="1"/>
    </xf>
    <xf numFmtId="0" fontId="5" fillId="4" borderId="8" xfId="3" applyFont="1" applyFill="1" applyBorder="1" applyAlignment="1">
      <alignment horizontal="center" vertical="center"/>
    </xf>
    <xf numFmtId="0" fontId="7" fillId="4" borderId="8" xfId="0" applyFont="1" applyFill="1" applyBorder="1"/>
    <xf numFmtId="1" fontId="7" fillId="4" borderId="0" xfId="0" applyNumberFormat="1" applyFont="1" applyFill="1" applyAlignment="1">
      <alignment vertical="top"/>
    </xf>
    <xf numFmtId="0" fontId="7" fillId="4" borderId="0" xfId="0" applyFont="1" applyFill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5" fillId="4" borderId="0" xfId="3" applyFont="1" applyFill="1" applyBorder="1" applyAlignment="1">
      <alignment horizontal="left" vertical="center"/>
    </xf>
    <xf numFmtId="164" fontId="5" fillId="4" borderId="0" xfId="4" applyNumberFormat="1" applyFont="1" applyFill="1" applyBorder="1" applyAlignment="1">
      <alignment horizontal="right" vertical="center"/>
    </xf>
    <xf numFmtId="165" fontId="7" fillId="4" borderId="0" xfId="3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5" fillId="4" borderId="0" xfId="0" applyFont="1" applyFill="1"/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11" fillId="4" borderId="0" xfId="0" applyFont="1" applyFill="1"/>
    <xf numFmtId="0" fontId="11" fillId="4" borderId="0" xfId="0" applyFont="1" applyFill="1" applyBorder="1"/>
    <xf numFmtId="0" fontId="11" fillId="4" borderId="5" xfId="0" applyFont="1" applyFill="1" applyBorder="1"/>
    <xf numFmtId="0" fontId="11" fillId="4" borderId="3" xfId="0" applyFont="1" applyFill="1" applyBorder="1"/>
    <xf numFmtId="164" fontId="7" fillId="4" borderId="0" xfId="4" applyNumberFormat="1" applyFont="1" applyFill="1" applyBorder="1" applyAlignment="1">
      <alignment vertical="top"/>
    </xf>
    <xf numFmtId="166" fontId="7" fillId="4" borderId="0" xfId="0" applyNumberFormat="1" applyFont="1" applyFill="1" applyBorder="1" applyAlignment="1">
      <alignment vertical="top"/>
    </xf>
    <xf numFmtId="165" fontId="7" fillId="4" borderId="0" xfId="0" applyNumberFormat="1" applyFont="1" applyFill="1" applyBorder="1" applyAlignment="1">
      <alignment vertical="top"/>
    </xf>
    <xf numFmtId="164" fontId="7" fillId="4" borderId="3" xfId="4" applyNumberFormat="1" applyFont="1" applyFill="1" applyBorder="1" applyAlignment="1">
      <alignment vertical="top"/>
    </xf>
    <xf numFmtId="165" fontId="7" fillId="4" borderId="3" xfId="0" applyNumberFormat="1" applyFont="1" applyFill="1" applyBorder="1" applyAlignment="1">
      <alignment vertical="top"/>
    </xf>
    <xf numFmtId="0" fontId="5" fillId="4" borderId="5" xfId="0" applyFont="1" applyFill="1" applyBorder="1" applyAlignment="1">
      <alignment vertical="top" wrapText="1"/>
    </xf>
    <xf numFmtId="164" fontId="7" fillId="4" borderId="5" xfId="4" applyNumberFormat="1" applyFont="1" applyFill="1" applyBorder="1" applyAlignment="1">
      <alignment vertical="top"/>
    </xf>
    <xf numFmtId="165" fontId="7" fillId="4" borderId="5" xfId="0" applyNumberFormat="1" applyFont="1" applyFill="1" applyBorder="1" applyAlignment="1">
      <alignment vertical="top"/>
    </xf>
    <xf numFmtId="164" fontId="7" fillId="4" borderId="4" xfId="4" applyNumberFormat="1" applyFont="1" applyFill="1" applyBorder="1" applyAlignment="1">
      <alignment vertical="top"/>
    </xf>
    <xf numFmtId="165" fontId="7" fillId="4" borderId="4" xfId="0" applyNumberFormat="1" applyFont="1" applyFill="1" applyBorder="1" applyAlignment="1">
      <alignment vertical="top"/>
    </xf>
    <xf numFmtId="166" fontId="7" fillId="4" borderId="5" xfId="0" applyNumberFormat="1" applyFont="1" applyFill="1" applyBorder="1" applyAlignment="1">
      <alignment vertical="top"/>
    </xf>
    <xf numFmtId="0" fontId="11" fillId="4" borderId="0" xfId="0" applyFont="1" applyFill="1" applyAlignment="1">
      <alignment horizontal="right"/>
    </xf>
    <xf numFmtId="0" fontId="12" fillId="0" borderId="0" xfId="0" applyFont="1"/>
    <xf numFmtId="167" fontId="12" fillId="0" borderId="0" xfId="0" applyNumberFormat="1" applyFont="1"/>
    <xf numFmtId="164" fontId="12" fillId="0" borderId="0" xfId="4" applyNumberFormat="1" applyFont="1"/>
    <xf numFmtId="165" fontId="12" fillId="0" borderId="0" xfId="0" applyNumberFormat="1" applyFont="1"/>
    <xf numFmtId="3" fontId="12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167" fontId="7" fillId="0" borderId="0" xfId="0" applyNumberFormat="1" applyFont="1" applyAlignment="1">
      <alignment vertical="top"/>
    </xf>
    <xf numFmtId="0" fontId="7" fillId="0" borderId="0" xfId="0" applyFont="1" applyAlignment="1"/>
    <xf numFmtId="167" fontId="7" fillId="0" borderId="0" xfId="0" applyNumberFormat="1" applyFont="1"/>
    <xf numFmtId="164" fontId="7" fillId="0" borderId="0" xfId="4" applyNumberFormat="1" applyFont="1" applyFill="1"/>
    <xf numFmtId="164" fontId="7" fillId="0" borderId="0" xfId="4" applyNumberFormat="1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164" fontId="5" fillId="5" borderId="0" xfId="4" applyNumberFormat="1" applyFont="1" applyFill="1" applyAlignment="1">
      <alignment vertical="top"/>
    </xf>
    <xf numFmtId="166" fontId="5" fillId="5" borderId="0" xfId="0" applyNumberFormat="1" applyFont="1" applyFill="1" applyAlignment="1">
      <alignment vertical="top"/>
    </xf>
    <xf numFmtId="0" fontId="7" fillId="6" borderId="0" xfId="0" applyFont="1" applyFill="1" applyAlignment="1">
      <alignment vertical="top"/>
    </xf>
    <xf numFmtId="164" fontId="5" fillId="6" borderId="0" xfId="4" applyNumberFormat="1" applyFont="1" applyFill="1" applyAlignment="1">
      <alignment vertical="top"/>
    </xf>
    <xf numFmtId="166" fontId="5" fillId="6" borderId="0" xfId="0" applyNumberFormat="1" applyFont="1" applyFill="1" applyAlignment="1">
      <alignment vertical="top"/>
    </xf>
    <xf numFmtId="0" fontId="5" fillId="5" borderId="0" xfId="0" applyFont="1" applyFill="1" applyAlignment="1">
      <alignment horizontal="left" vertical="top" wrapText="1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 wrapText="1"/>
    </xf>
    <xf numFmtId="164" fontId="5" fillId="6" borderId="0" xfId="4" applyNumberFormat="1" applyFont="1" applyFill="1" applyAlignment="1">
      <alignment vertical="center"/>
    </xf>
    <xf numFmtId="166" fontId="5" fillId="6" borderId="0" xfId="0" applyNumberFormat="1" applyFont="1" applyFill="1" applyAlignment="1">
      <alignment vertical="center"/>
    </xf>
    <xf numFmtId="0" fontId="7" fillId="0" borderId="0" xfId="0" applyFont="1" applyFill="1"/>
    <xf numFmtId="164" fontId="7" fillId="0" borderId="0" xfId="4" applyNumberFormat="1" applyFont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3" applyFont="1" applyFill="1" applyBorder="1" applyAlignment="1">
      <alignment horizontal="right" vertical="center" wrapText="1"/>
    </xf>
    <xf numFmtId="0" fontId="5" fillId="4" borderId="0" xfId="3" applyFont="1" applyFill="1" applyBorder="1" applyAlignment="1">
      <alignment horizontal="right" vertical="center" wrapText="1"/>
    </xf>
    <xf numFmtId="0" fontId="5" fillId="4" borderId="5" xfId="3" applyFont="1" applyFill="1" applyBorder="1" applyAlignment="1">
      <alignment horizontal="right" vertical="center" wrapText="1"/>
    </xf>
    <xf numFmtId="0" fontId="5" fillId="4" borderId="7" xfId="3" applyFont="1" applyFill="1" applyBorder="1" applyAlignment="1">
      <alignment horizontal="center" vertical="center" wrapText="1"/>
    </xf>
    <xf numFmtId="0" fontId="5" fillId="4" borderId="7" xfId="3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4" borderId="0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 indent="3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 indent="3"/>
    </xf>
    <xf numFmtId="0" fontId="5" fillId="4" borderId="0" xfId="0" applyFont="1" applyFill="1" applyBorder="1" applyAlignment="1">
      <alignment horizontal="left" vertical="top" wrapText="1" indent="3"/>
    </xf>
    <xf numFmtId="0" fontId="7" fillId="4" borderId="0" xfId="0" applyFont="1" applyFill="1" applyBorder="1" applyAlignment="1">
      <alignment horizontal="left" vertical="top" wrapText="1" indent="3"/>
    </xf>
    <xf numFmtId="0" fontId="5" fillId="4" borderId="5" xfId="0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5" fillId="5" borderId="0" xfId="4" applyNumberFormat="1" applyFont="1" applyFill="1" applyBorder="1" applyAlignment="1">
      <alignment horizontal="center" vertical="center" wrapText="1"/>
    </xf>
    <xf numFmtId="0" fontId="6" fillId="5" borderId="0" xfId="4" applyNumberFormat="1" applyFont="1" applyFill="1" applyBorder="1" applyAlignment="1">
      <alignment horizontal="center" vertical="center" wrapText="1"/>
    </xf>
    <xf numFmtId="0" fontId="5" fillId="3" borderId="0" xfId="4" applyNumberFormat="1" applyFont="1" applyFill="1" applyBorder="1" applyAlignment="1">
      <alignment horizontal="center" vertical="top" wrapText="1"/>
    </xf>
    <xf numFmtId="0" fontId="6" fillId="3" borderId="0" xfId="4" applyNumberFormat="1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5" fillId="6" borderId="0" xfId="0" applyFont="1" applyFill="1" applyAlignment="1">
      <alignment horizontal="left" vertical="top"/>
    </xf>
    <xf numFmtId="0" fontId="7" fillId="6" borderId="0" xfId="0" applyFont="1" applyFill="1" applyAlignment="1">
      <alignment horizontal="left" vertical="top"/>
    </xf>
    <xf numFmtId="0" fontId="6" fillId="6" borderId="0" xfId="0" applyFont="1" applyFill="1" applyAlignment="1">
      <alignment horizontal="left" vertical="top"/>
    </xf>
    <xf numFmtId="0" fontId="5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5" fillId="3" borderId="0" xfId="4" applyNumberFormat="1" applyFont="1" applyFill="1" applyBorder="1" applyAlignment="1">
      <alignment horizontal="center" vertical="center" wrapText="1"/>
    </xf>
    <xf numFmtId="0" fontId="6" fillId="3" borderId="0" xfId="4" applyNumberFormat="1" applyFont="1" applyFill="1" applyBorder="1" applyAlignment="1">
      <alignment horizontal="center" vertical="center" wrapText="1"/>
    </xf>
    <xf numFmtId="0" fontId="5" fillId="0" borderId="0" xfId="4" applyNumberFormat="1" applyFont="1" applyFill="1" applyBorder="1" applyAlignment="1">
      <alignment horizontal="center" vertical="center" wrapText="1"/>
    </xf>
    <xf numFmtId="0" fontId="5" fillId="0" borderId="0" xfId="4" applyNumberFormat="1" applyFont="1" applyFill="1" applyBorder="1" applyAlignment="1">
      <alignment horizontal="center" vertical="center"/>
    </xf>
    <xf numFmtId="0" fontId="12" fillId="4" borderId="0" xfId="0" applyFont="1" applyFill="1"/>
    <xf numFmtId="167" fontId="12" fillId="4" borderId="0" xfId="0" applyNumberFormat="1" applyFont="1" applyFill="1"/>
    <xf numFmtId="0" fontId="7" fillId="4" borderId="6" xfId="0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/>
    <xf numFmtId="0" fontId="7" fillId="4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>
      <alignment horizontal="left" vertical="center" wrapText="1"/>
    </xf>
    <xf numFmtId="3" fontId="5" fillId="4" borderId="0" xfId="0" applyNumberFormat="1" applyFont="1" applyFill="1" applyBorder="1" applyAlignment="1" applyProtection="1">
      <alignment horizontal="right" vertical="top" wrapText="1"/>
      <protection locked="0"/>
    </xf>
    <xf numFmtId="167" fontId="5" fillId="4" borderId="0" xfId="0" applyNumberFormat="1" applyFont="1" applyFill="1" applyBorder="1" applyAlignment="1" applyProtection="1">
      <alignment horizontal="right" vertical="top" wrapText="1"/>
      <protection locked="0"/>
    </xf>
    <xf numFmtId="0" fontId="12" fillId="4" borderId="0" xfId="0" applyFont="1" applyFill="1" applyBorder="1"/>
    <xf numFmtId="0" fontId="7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3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5" xfId="0" applyNumberFormat="1" applyFont="1" applyFill="1" applyBorder="1" applyAlignment="1" applyProtection="1">
      <alignment horizontal="right" vertical="top" wrapText="1"/>
      <protection locked="0"/>
    </xf>
    <xf numFmtId="167" fontId="5" fillId="4" borderId="5" xfId="0" applyNumberFormat="1" applyFont="1" applyFill="1" applyBorder="1" applyAlignment="1" applyProtection="1">
      <alignment horizontal="right" vertical="top" wrapText="1"/>
      <protection locked="0"/>
    </xf>
    <xf numFmtId="0" fontId="12" fillId="4" borderId="5" xfId="0" applyFont="1" applyFill="1" applyBorder="1"/>
    <xf numFmtId="0" fontId="7" fillId="4" borderId="0" xfId="0" applyFont="1" applyFill="1" applyBorder="1" applyAlignment="1">
      <alignment horizontal="left" vertical="center" wrapText="1"/>
    </xf>
    <xf numFmtId="167" fontId="7" fillId="4" borderId="0" xfId="0" applyNumberFormat="1" applyFont="1" applyFill="1" applyBorder="1" applyAlignment="1" applyProtection="1">
      <alignment horizontal="right" vertical="center" wrapText="1"/>
      <protection locked="0"/>
    </xf>
    <xf numFmtId="164" fontId="7" fillId="4" borderId="0" xfId="4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3" fontId="5" fillId="4" borderId="6" xfId="0" applyNumberFormat="1" applyFont="1" applyFill="1" applyBorder="1" applyAlignment="1" applyProtection="1">
      <alignment horizontal="right" vertical="top" wrapText="1"/>
      <protection locked="0"/>
    </xf>
    <xf numFmtId="167" fontId="5" fillId="4" borderId="6" xfId="0" applyNumberFormat="1" applyFont="1" applyFill="1" applyBorder="1" applyAlignment="1" applyProtection="1">
      <alignment horizontal="right" vertical="top" wrapText="1"/>
      <protection locked="0"/>
    </xf>
    <xf numFmtId="0" fontId="7" fillId="4" borderId="0" xfId="0" applyFont="1" applyFill="1" applyAlignment="1">
      <alignment vertical="center"/>
    </xf>
    <xf numFmtId="0" fontId="5" fillId="4" borderId="0" xfId="4" applyNumberFormat="1" applyFont="1" applyFill="1" applyBorder="1" applyAlignment="1">
      <alignment horizontal="center" vertical="center"/>
    </xf>
    <xf numFmtId="0" fontId="5" fillId="4" borderId="0" xfId="4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Alignment="1">
      <alignment vertical="top"/>
    </xf>
    <xf numFmtId="166" fontId="5" fillId="4" borderId="0" xfId="0" applyNumberFormat="1" applyFont="1" applyFill="1" applyAlignment="1">
      <alignment vertical="top"/>
    </xf>
    <xf numFmtId="0" fontId="5" fillId="4" borderId="0" xfId="0" applyFont="1" applyFill="1" applyAlignment="1">
      <alignment horizontal="left" vertical="top" wrapText="1" indent="1"/>
    </xf>
    <xf numFmtId="164" fontId="7" fillId="4" borderId="0" xfId="4" applyNumberFormat="1" applyFont="1" applyFill="1" applyAlignment="1">
      <alignment vertical="top"/>
    </xf>
    <xf numFmtId="167" fontId="7" fillId="4" borderId="0" xfId="0" applyNumberFormat="1" applyFont="1" applyFill="1" applyAlignment="1">
      <alignment vertical="top"/>
    </xf>
    <xf numFmtId="0" fontId="6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top" wrapText="1" indent="1"/>
    </xf>
    <xf numFmtId="0" fontId="7" fillId="4" borderId="0" xfId="0" applyFont="1" applyFill="1" applyAlignment="1">
      <alignment horizontal="left" vertical="top" wrapText="1" indent="1"/>
    </xf>
    <xf numFmtId="164" fontId="5" fillId="4" borderId="0" xfId="4" applyNumberFormat="1" applyFont="1" applyFill="1" applyBorder="1" applyAlignment="1" applyProtection="1">
      <alignment horizontal="center" vertical="center" wrapText="1"/>
      <protection locked="0"/>
    </xf>
    <xf numFmtId="167" fontId="5" fillId="4" borderId="0" xfId="0" applyNumberFormat="1" applyFont="1" applyFill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>
      <alignment vertical="center"/>
    </xf>
    <xf numFmtId="164" fontId="5" fillId="4" borderId="5" xfId="4" applyNumberFormat="1" applyFont="1" applyFill="1" applyBorder="1" applyAlignment="1" applyProtection="1">
      <alignment horizontal="center" vertical="center" wrapText="1"/>
      <protection locked="0"/>
    </xf>
    <xf numFmtId="167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0" xfId="2" applyNumberFormat="1" applyFont="1" applyFill="1" applyAlignment="1">
      <alignment vertical="top"/>
    </xf>
    <xf numFmtId="164" fontId="7" fillId="4" borderId="5" xfId="4" applyNumberFormat="1" applyFont="1" applyFill="1" applyBorder="1" applyAlignment="1">
      <alignment vertical="center"/>
    </xf>
    <xf numFmtId="167" fontId="7" fillId="4" borderId="5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5" fillId="4" borderId="0" xfId="4" applyNumberFormat="1" applyFont="1" applyFill="1" applyBorder="1" applyAlignment="1">
      <alignment vertical="center" wrapText="1"/>
    </xf>
    <xf numFmtId="0" fontId="5" fillId="4" borderId="0" xfId="4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top" wrapText="1" indent="1"/>
    </xf>
    <xf numFmtId="166" fontId="7" fillId="4" borderId="0" xfId="2" applyNumberFormat="1" applyFont="1" applyFill="1" applyBorder="1" applyAlignment="1">
      <alignment vertical="top"/>
    </xf>
    <xf numFmtId="167" fontId="7" fillId="4" borderId="0" xfId="0" applyNumberFormat="1" applyFont="1" applyFill="1" applyBorder="1" applyAlignment="1">
      <alignment vertical="top"/>
    </xf>
    <xf numFmtId="0" fontId="7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 wrapText="1" indent="1"/>
    </xf>
    <xf numFmtId="167" fontId="7" fillId="4" borderId="5" xfId="0" applyNumberFormat="1" applyFont="1" applyFill="1" applyBorder="1" applyAlignment="1">
      <alignment vertical="top"/>
    </xf>
    <xf numFmtId="164" fontId="7" fillId="4" borderId="5" xfId="0" applyNumberFormat="1" applyFont="1" applyFill="1" applyBorder="1" applyAlignment="1">
      <alignment vertical="top"/>
    </xf>
    <xf numFmtId="0" fontId="5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7" fillId="4" borderId="6" xfId="0" applyFont="1" applyFill="1" applyBorder="1" applyAlignment="1">
      <alignment vertical="top"/>
    </xf>
    <xf numFmtId="164" fontId="5" fillId="4" borderId="6" xfId="4" applyNumberFormat="1" applyFont="1" applyFill="1" applyBorder="1" applyAlignment="1" applyProtection="1">
      <alignment horizontal="right" vertical="center" wrapText="1"/>
      <protection locked="0"/>
    </xf>
    <xf numFmtId="3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0" xfId="4" applyNumberFormat="1" applyFont="1" applyFill="1" applyBorder="1" applyAlignment="1" applyProtection="1">
      <alignment horizontal="right" vertical="center" wrapText="1"/>
      <protection locked="0"/>
    </xf>
    <xf numFmtId="164" fontId="5" fillId="4" borderId="0" xfId="4" applyNumberFormat="1" applyFont="1" applyFill="1" applyBorder="1" applyAlignment="1" applyProtection="1">
      <alignment horizontal="right" vertical="top" wrapText="1"/>
      <protection locked="0"/>
    </xf>
    <xf numFmtId="0" fontId="7" fillId="4" borderId="5" xfId="0" applyFont="1" applyFill="1" applyBorder="1" applyAlignment="1">
      <alignment horizontal="left" vertical="center" wrapText="1"/>
    </xf>
    <xf numFmtId="3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5" fillId="4" borderId="5" xfId="4" applyNumberFormat="1" applyFont="1" applyFill="1" applyBorder="1" applyAlignment="1" applyProtection="1">
      <alignment horizontal="right" vertical="center" wrapText="1"/>
      <protection locked="0"/>
    </xf>
    <xf numFmtId="164" fontId="5" fillId="4" borderId="5" xfId="4" applyNumberFormat="1" applyFont="1" applyFill="1" applyBorder="1" applyAlignment="1" applyProtection="1">
      <alignment horizontal="right" vertical="top" wrapText="1"/>
      <protection locked="0"/>
    </xf>
    <xf numFmtId="164" fontId="5" fillId="4" borderId="6" xfId="4" applyNumberFormat="1" applyFont="1" applyFill="1" applyBorder="1" applyAlignment="1" applyProtection="1">
      <alignment horizontal="right" vertical="top" wrapText="1"/>
      <protection locked="0"/>
    </xf>
    <xf numFmtId="0" fontId="5" fillId="4" borderId="0" xfId="4" applyNumberFormat="1" applyFont="1" applyFill="1" applyBorder="1" applyAlignment="1">
      <alignment horizontal="center" vertical="top" wrapText="1"/>
    </xf>
    <xf numFmtId="164" fontId="5" fillId="4" borderId="0" xfId="4" applyNumberFormat="1" applyFont="1" applyFill="1" applyAlignment="1">
      <alignment vertical="top"/>
    </xf>
    <xf numFmtId="164" fontId="7" fillId="4" borderId="0" xfId="4" applyNumberFormat="1" applyFont="1" applyFill="1" applyAlignment="1">
      <alignment horizontal="right" vertical="top"/>
    </xf>
    <xf numFmtId="166" fontId="7" fillId="4" borderId="0" xfId="4" applyNumberFormat="1" applyFont="1" applyFill="1" applyAlignment="1">
      <alignment horizontal="right" vertical="top"/>
    </xf>
    <xf numFmtId="0" fontId="6" fillId="4" borderId="0" xfId="0" applyFont="1" applyFill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166" fontId="7" fillId="4" borderId="5" xfId="4" applyNumberFormat="1" applyFont="1" applyFill="1" applyBorder="1" applyAlignment="1">
      <alignment vertical="top"/>
    </xf>
    <xf numFmtId="166" fontId="7" fillId="4" borderId="5" xfId="4" applyNumberFormat="1" applyFont="1" applyFill="1" applyBorder="1" applyAlignment="1">
      <alignment horizontal="right" vertical="top"/>
    </xf>
    <xf numFmtId="0" fontId="7" fillId="4" borderId="0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vertical="top"/>
    </xf>
    <xf numFmtId="166" fontId="7" fillId="4" borderId="0" xfId="4" applyNumberFormat="1" applyFont="1" applyFill="1" applyBorder="1" applyAlignment="1">
      <alignment horizontal="right" vertical="top"/>
    </xf>
    <xf numFmtId="0" fontId="6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166" fontId="7" fillId="4" borderId="0" xfId="4" applyNumberFormat="1" applyFont="1" applyFill="1" applyAlignment="1">
      <alignment vertical="top"/>
    </xf>
    <xf numFmtId="0" fontId="7" fillId="4" borderId="0" xfId="0" applyFont="1" applyFill="1" applyAlignment="1">
      <alignment horizontal="left" vertical="top"/>
    </xf>
    <xf numFmtId="0" fontId="6" fillId="4" borderId="5" xfId="0" applyFont="1" applyFill="1" applyBorder="1" applyAlignment="1">
      <alignment horizontal="left" vertical="top" wrapText="1"/>
    </xf>
    <xf numFmtId="166" fontId="7" fillId="4" borderId="0" xfId="4" applyNumberFormat="1" applyFont="1" applyFill="1" applyBorder="1" applyAlignment="1">
      <alignment vertical="top"/>
    </xf>
    <xf numFmtId="0" fontId="5" fillId="4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164" fontId="12" fillId="4" borderId="0" xfId="4" applyNumberFormat="1" applyFont="1" applyFill="1" applyAlignment="1">
      <alignment vertical="top"/>
    </xf>
    <xf numFmtId="0" fontId="6" fillId="4" borderId="0" xfId="0" applyFont="1" applyFill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left" vertical="top"/>
    </xf>
    <xf numFmtId="0" fontId="6" fillId="4" borderId="0" xfId="0" applyFont="1" applyFill="1" applyAlignment="1">
      <alignment vertical="top"/>
    </xf>
    <xf numFmtId="0" fontId="7" fillId="4" borderId="2" xfId="0" applyFont="1" applyFill="1" applyBorder="1" applyAlignment="1">
      <alignment horizontal="left" vertical="top" wrapText="1"/>
    </xf>
    <xf numFmtId="164" fontId="7" fillId="4" borderId="2" xfId="4" applyNumberFormat="1" applyFont="1" applyFill="1" applyBorder="1" applyAlignment="1">
      <alignment vertical="top"/>
    </xf>
    <xf numFmtId="166" fontId="7" fillId="4" borderId="2" xfId="4" applyNumberFormat="1" applyFont="1" applyFill="1" applyBorder="1" applyAlignment="1">
      <alignment vertical="top"/>
    </xf>
    <xf numFmtId="0" fontId="7" fillId="4" borderId="0" xfId="0" applyFont="1" applyFill="1" applyAlignment="1">
      <alignment horizontal="left" vertical="center" wrapText="1"/>
    </xf>
    <xf numFmtId="164" fontId="5" fillId="4" borderId="0" xfId="4" applyNumberFormat="1" applyFont="1" applyFill="1" applyAlignment="1">
      <alignment vertical="center"/>
    </xf>
    <xf numFmtId="166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164" fontId="7" fillId="4" borderId="0" xfId="4" applyNumberFormat="1" applyFont="1" applyFill="1" applyAlignment="1">
      <alignment vertical="center"/>
    </xf>
    <xf numFmtId="166" fontId="7" fillId="4" borderId="0" xfId="4" applyNumberFormat="1" applyFont="1" applyFill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166" fontId="7" fillId="4" borderId="5" xfId="4" applyNumberFormat="1" applyFont="1" applyFill="1" applyBorder="1" applyAlignment="1">
      <alignment vertical="center"/>
    </xf>
    <xf numFmtId="0" fontId="5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166" fontId="7" fillId="4" borderId="0" xfId="4" applyNumberFormat="1" applyFont="1" applyFill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167" fontId="7" fillId="4" borderId="0" xfId="0" applyNumberFormat="1" applyFont="1" applyFill="1"/>
    <xf numFmtId="3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0" xfId="0" applyNumberFormat="1" applyFont="1" applyFill="1" applyAlignment="1">
      <alignment vertical="center"/>
    </xf>
    <xf numFmtId="167" fontId="5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horizontal="left" indent="1"/>
    </xf>
    <xf numFmtId="164" fontId="7" fillId="4" borderId="5" xfId="4" applyNumberFormat="1" applyFont="1" applyFill="1" applyBorder="1"/>
    <xf numFmtId="167" fontId="7" fillId="4" borderId="5" xfId="0" applyNumberFormat="1" applyFont="1" applyFill="1" applyBorder="1"/>
    <xf numFmtId="0" fontId="5" fillId="4" borderId="5" xfId="0" applyFont="1" applyFill="1" applyBorder="1"/>
    <xf numFmtId="167" fontId="5" fillId="4" borderId="0" xfId="0" applyNumberFormat="1" applyFont="1" applyFill="1" applyAlignment="1">
      <alignment vertical="top"/>
    </xf>
    <xf numFmtId="0" fontId="6" fillId="4" borderId="0" xfId="4" applyNumberFormat="1" applyFont="1" applyFill="1" applyBorder="1" applyAlignment="1">
      <alignment horizontal="center" vertical="center" wrapText="1"/>
    </xf>
    <xf numFmtId="164" fontId="5" fillId="4" borderId="0" xfId="4" quotePrefix="1" applyNumberFormat="1" applyFont="1" applyFill="1" applyAlignment="1">
      <alignment horizontal="right" vertical="top"/>
    </xf>
    <xf numFmtId="164" fontId="7" fillId="4" borderId="0" xfId="4" quotePrefix="1" applyNumberFormat="1" applyFont="1" applyFill="1" applyAlignment="1">
      <alignment horizontal="right" vertical="top"/>
    </xf>
    <xf numFmtId="164" fontId="7" fillId="4" borderId="0" xfId="0" quotePrefix="1" applyNumberFormat="1" applyFont="1" applyFill="1" applyAlignment="1">
      <alignment horizontal="center" vertical="top"/>
    </xf>
    <xf numFmtId="0" fontId="5" fillId="4" borderId="3" xfId="0" applyFont="1" applyFill="1" applyBorder="1" applyAlignment="1">
      <alignment horizontal="right" vertical="top"/>
    </xf>
    <xf numFmtId="0" fontId="5" fillId="4" borderId="3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right" vertical="top"/>
    </xf>
    <xf numFmtId="0" fontId="5" fillId="4" borderId="4" xfId="0" applyFont="1" applyFill="1" applyBorder="1" applyAlignment="1">
      <alignment horizontal="center" vertical="top"/>
    </xf>
    <xf numFmtId="0" fontId="0" fillId="4" borderId="14" xfId="0" applyFill="1" applyBorder="1" applyAlignment="1">
      <alignment horizontal="center" wrapText="1"/>
    </xf>
    <xf numFmtId="0" fontId="9" fillId="4" borderId="10" xfId="5" applyFill="1" applyBorder="1" applyAlignment="1">
      <alignment wrapText="1"/>
    </xf>
    <xf numFmtId="0" fontId="0" fillId="4" borderId="12" xfId="0" applyFill="1" applyBorder="1" applyAlignment="1">
      <alignment horizontal="center" wrapText="1"/>
    </xf>
    <xf numFmtId="0" fontId="9" fillId="4" borderId="13" xfId="5" applyFill="1" applyBorder="1" applyAlignment="1">
      <alignment wrapText="1"/>
    </xf>
    <xf numFmtId="0" fontId="9" fillId="4" borderId="11" xfId="5" applyFill="1" applyBorder="1" applyAlignment="1">
      <alignment wrapText="1"/>
    </xf>
    <xf numFmtId="0" fontId="0" fillId="4" borderId="16" xfId="0" applyFill="1" applyBorder="1" applyAlignment="1">
      <alignment horizontal="center" wrapText="1"/>
    </xf>
  </cellXfs>
  <cellStyles count="6">
    <cellStyle name="Comma" xfId="2" builtinId="3"/>
    <cellStyle name="Comma 2" xfId="4" xr:uid="{00000000-0005-0000-0000-000001000000}"/>
    <cellStyle name="Hyperlink" xfId="5" builtinId="8"/>
    <cellStyle name="Normal" xfId="0" builtinId="0"/>
    <cellStyle name="Normal 2" xfId="1" xr:uid="{00000000-0005-0000-0000-000003000000}"/>
    <cellStyle name="Output" xfId="3" builtinId="21"/>
  </cellStyles>
  <dxfs count="0"/>
  <tableStyles count="0" defaultTableStyle="TableStyleMedium9" defaultPivotStyle="PivotStyleLight16"/>
  <colors>
    <mruColors>
      <color rgb="FF006600"/>
      <color rgb="FFDDE8C6"/>
      <color rgb="FFCFDEAC"/>
      <color rgb="FFD2E0B2"/>
      <color rgb="FFC7D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10/Downloads/Database%20BE2023%20KP205%20Fira%20as%20at%201811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shahida.jamil\Downloads\zulkarnain%20mansor\ZULKARNAIN%202013\KERJA%20BULANAN\BULAN%20NOVEMBER\CDIS\CDIS%20IMF%20TEMPLATE%20(TAMBAH%20COUNTRY)\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Compare"/>
      <sheetName val="COMPARE"/>
      <sheetName val="Pivot PMKS"/>
      <sheetName val="Ringkasan Lock"/>
      <sheetName val="Formula_Input_Output"/>
      <sheetName val="Database IDEPS (5Kriteria)"/>
      <sheetName val="CHECK"/>
      <sheetName val="ASET"/>
      <sheetName val="PEKERJA DAN GAJI"/>
      <sheetName val="OUTPUT_INPUT"/>
      <sheetName val="PMKS"/>
      <sheetName val="Nilai Buku Bersih Akhir 2021"/>
      <sheetName val="RANGE IO"/>
      <sheetName val="TEMPLATE BENGKEL BE2023"/>
      <sheetName val="MM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13D6-7B76-4687-B3EE-0EAAE7083994}">
  <dimension ref="A1:B12"/>
  <sheetViews>
    <sheetView workbookViewId="0">
      <selection activeCell="G12" sqref="G12"/>
    </sheetView>
  </sheetViews>
  <sheetFormatPr defaultRowHeight="14.4" x14ac:dyDescent="0.3"/>
  <cols>
    <col min="1" max="1" width="11.88671875" customWidth="1"/>
    <col min="2" max="2" width="98.5546875" customWidth="1"/>
  </cols>
  <sheetData>
    <row r="1" spans="1:2" x14ac:dyDescent="0.3">
      <c r="A1" s="95" t="s">
        <v>210</v>
      </c>
    </row>
    <row r="2" spans="1:2" x14ac:dyDescent="0.3">
      <c r="A2" s="96" t="s">
        <v>211</v>
      </c>
    </row>
    <row r="3" spans="1:2" ht="15" thickBot="1" x14ac:dyDescent="0.35"/>
    <row r="4" spans="1:2" ht="29.4" thickBot="1" x14ac:dyDescent="0.35">
      <c r="A4" s="98" t="s">
        <v>209</v>
      </c>
      <c r="B4" s="97" t="s">
        <v>214</v>
      </c>
    </row>
    <row r="5" spans="1:2" ht="28.8" x14ac:dyDescent="0.3">
      <c r="A5" s="426" t="s">
        <v>194</v>
      </c>
      <c r="B5" s="427" t="s">
        <v>200</v>
      </c>
    </row>
    <row r="6" spans="1:2" ht="28.8" x14ac:dyDescent="0.3">
      <c r="A6" s="428" t="s">
        <v>195</v>
      </c>
      <c r="B6" s="429" t="s">
        <v>202</v>
      </c>
    </row>
    <row r="7" spans="1:2" ht="28.8" x14ac:dyDescent="0.3">
      <c r="A7" s="428" t="s">
        <v>196</v>
      </c>
      <c r="B7" s="429" t="s">
        <v>203</v>
      </c>
    </row>
    <row r="8" spans="1:2" ht="28.8" x14ac:dyDescent="0.3">
      <c r="A8" s="428" t="s">
        <v>197</v>
      </c>
      <c r="B8" s="429" t="s">
        <v>204</v>
      </c>
    </row>
    <row r="9" spans="1:2" ht="28.8" x14ac:dyDescent="0.3">
      <c r="A9" s="428" t="s">
        <v>198</v>
      </c>
      <c r="B9" s="429" t="s">
        <v>205</v>
      </c>
    </row>
    <row r="10" spans="1:2" ht="28.8" x14ac:dyDescent="0.3">
      <c r="A10" s="428" t="s">
        <v>199</v>
      </c>
      <c r="B10" s="429" t="s">
        <v>206</v>
      </c>
    </row>
    <row r="11" spans="1:2" ht="28.8" x14ac:dyDescent="0.3">
      <c r="A11" s="428" t="s">
        <v>193</v>
      </c>
      <c r="B11" s="429" t="s">
        <v>207</v>
      </c>
    </row>
    <row r="12" spans="1:2" ht="29.4" thickBot="1" x14ac:dyDescent="0.35">
      <c r="A12" s="431" t="s">
        <v>192</v>
      </c>
      <c r="B12" s="430" t="s">
        <v>208</v>
      </c>
    </row>
  </sheetData>
  <hyperlinks>
    <hyperlink ref="B5" location="JADUAL_1_ok!Print_Area" display="JADUAL_1_ok!Print_Area" xr:uid="{772935A4-2AFE-4929-B779-8392E20CFC76}"/>
    <hyperlink ref="B6" location="JADUAL_2_ok!Print_Area" display="JADUAL_2_ok!Print_Area" xr:uid="{6E923AA4-64EB-4420-861A-695DC3CBE384}"/>
    <hyperlink ref="B7" location="JADUAL_3_ok!Print_Area" display="JADUAL_3_ok!Print_Area" xr:uid="{64833A4F-FC76-472E-A320-2E5BD59065B8}"/>
    <hyperlink ref="B8" location="JADUAL_4_ok!Print_Area" display="JADUAL_4_ok!Print_Area" xr:uid="{DA111464-03BF-4EF1-B64E-BA6FF457C42C}"/>
    <hyperlink ref="B9" location="JADUAL_5_ok!Print_Area" display="JADUAL_5_ok!Print_Area" xr:uid="{D048A726-925D-4294-95C2-9DAEDC465C6A}"/>
    <hyperlink ref="B10" location="JADUAL_6_ok!Print_Area" display="JADUAL_6_ok!Print_Area" xr:uid="{9C8B2E50-80CD-4685-9EE4-E591837C1CE7}"/>
    <hyperlink ref="B11" location="JADUAL_7_ok!Print_Area" display="JADUAL_7_ok!Print_Area" xr:uid="{9329714E-5A98-4190-A860-9FEAF3423534}"/>
    <hyperlink ref="B12" location="JADUAL_8_ok!Print_Area" display="JADUAL_8_ok!Print_Area" xr:uid="{D4F17545-B395-4C34-AE22-0E643E72AC26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tabSelected="1" view="pageBreakPreview" zoomScale="145" zoomScaleNormal="115" zoomScaleSheetLayoutView="145" workbookViewId="0">
      <selection activeCell="R8" sqref="R8"/>
    </sheetView>
  </sheetViews>
  <sheetFormatPr defaultColWidth="25.6640625" defaultRowHeight="13.2" x14ac:dyDescent="0.25"/>
  <cols>
    <col min="1" max="1" width="2.109375" style="120" customWidth="1"/>
    <col min="2" max="2" width="11.6640625" style="120" customWidth="1"/>
    <col min="3" max="3" width="11.109375" style="120" customWidth="1"/>
    <col min="4" max="4" width="22.109375" style="120" customWidth="1"/>
    <col min="5" max="5" width="1.6640625" style="120" customWidth="1"/>
    <col min="6" max="6" width="3.6640625" style="120" customWidth="1"/>
    <col min="7" max="7" width="11.109375" style="120" customWidth="1"/>
    <col min="8" max="9" width="1.6640625" style="120" customWidth="1"/>
    <col min="10" max="10" width="11.109375" style="120" customWidth="1"/>
    <col min="11" max="12" width="1.6640625" style="120" customWidth="1"/>
    <col min="13" max="13" width="11.109375" style="120" customWidth="1"/>
    <col min="14" max="15" width="1.77734375" style="120" customWidth="1"/>
    <col min="16" max="16" width="11.109375" style="120" customWidth="1"/>
    <col min="17" max="17" width="2.109375" style="120" customWidth="1"/>
    <col min="18" max="16384" width="25.6640625" style="120"/>
  </cols>
  <sheetData>
    <row r="1" spans="1:17" x14ac:dyDescent="0.25">
      <c r="A1" s="238" t="s">
        <v>20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17" x14ac:dyDescent="0.25">
      <c r="A2" s="239" t="s">
        <v>135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1:17" ht="13.8" thickBot="1" x14ac:dyDescent="0.3"/>
    <row r="4" spans="1:17" ht="30" customHeight="1" thickBot="1" x14ac:dyDescent="0.3">
      <c r="A4" s="240"/>
      <c r="B4" s="243" t="s">
        <v>23</v>
      </c>
      <c r="C4" s="110"/>
      <c r="D4" s="246" t="s">
        <v>216</v>
      </c>
      <c r="E4" s="106"/>
      <c r="F4" s="106"/>
      <c r="G4" s="249" t="s">
        <v>139</v>
      </c>
      <c r="H4" s="249"/>
      <c r="I4" s="249"/>
      <c r="J4" s="250"/>
      <c r="K4" s="85"/>
      <c r="L4" s="85"/>
      <c r="M4" s="249" t="s">
        <v>140</v>
      </c>
      <c r="N4" s="249"/>
      <c r="O4" s="249"/>
      <c r="P4" s="249"/>
      <c r="Q4" s="250"/>
    </row>
    <row r="5" spans="1:17" ht="6.75" customHeight="1" x14ac:dyDescent="0.25">
      <c r="A5" s="241"/>
      <c r="B5" s="244"/>
      <c r="C5" s="111"/>
      <c r="D5" s="247"/>
      <c r="E5" s="107"/>
      <c r="F5" s="107"/>
      <c r="G5" s="48"/>
      <c r="H5" s="48"/>
      <c r="I5" s="48"/>
      <c r="J5" s="49"/>
      <c r="K5" s="49"/>
      <c r="L5" s="49"/>
      <c r="M5" s="48"/>
      <c r="N5" s="48"/>
      <c r="O5" s="48"/>
      <c r="P5" s="48"/>
      <c r="Q5" s="49"/>
    </row>
    <row r="6" spans="1:17" ht="15" customHeight="1" x14ac:dyDescent="0.25">
      <c r="A6" s="242"/>
      <c r="B6" s="244"/>
      <c r="C6" s="50"/>
      <c r="D6" s="247"/>
      <c r="E6" s="88"/>
      <c r="F6" s="88"/>
      <c r="G6" s="38" t="s">
        <v>187</v>
      </c>
      <c r="H6" s="38"/>
      <c r="I6" s="38"/>
      <c r="J6" s="38" t="s">
        <v>190</v>
      </c>
      <c r="K6" s="38"/>
      <c r="L6" s="38"/>
      <c r="M6" s="38" t="s">
        <v>187</v>
      </c>
      <c r="N6" s="38"/>
      <c r="O6" s="38"/>
      <c r="P6" s="38" t="s">
        <v>190</v>
      </c>
      <c r="Q6" s="39"/>
    </row>
    <row r="7" spans="1:17" ht="15" customHeight="1" x14ac:dyDescent="0.25">
      <c r="A7" s="50"/>
      <c r="B7" s="244"/>
      <c r="C7" s="50"/>
      <c r="D7" s="247"/>
      <c r="E7" s="88"/>
      <c r="F7" s="88"/>
      <c r="G7" s="89" t="s">
        <v>188</v>
      </c>
      <c r="H7" s="38"/>
      <c r="I7" s="38"/>
      <c r="J7" s="89" t="s">
        <v>189</v>
      </c>
      <c r="K7" s="38"/>
      <c r="L7" s="38"/>
      <c r="M7" s="89" t="s">
        <v>188</v>
      </c>
      <c r="N7" s="38"/>
      <c r="O7" s="38"/>
      <c r="P7" s="89" t="s">
        <v>189</v>
      </c>
      <c r="Q7" s="39"/>
    </row>
    <row r="8" spans="1:17" ht="15" customHeight="1" x14ac:dyDescent="0.25">
      <c r="A8" s="50"/>
      <c r="B8" s="244"/>
      <c r="C8" s="50"/>
      <c r="D8" s="247"/>
      <c r="E8" s="88"/>
      <c r="F8" s="88"/>
      <c r="G8" s="39"/>
      <c r="H8" s="39"/>
      <c r="I8" s="39"/>
      <c r="J8" s="107" t="s">
        <v>62</v>
      </c>
      <c r="K8" s="39"/>
      <c r="L8" s="39"/>
      <c r="M8" s="39"/>
      <c r="N8" s="39"/>
      <c r="O8" s="39"/>
      <c r="P8" s="107" t="s">
        <v>62</v>
      </c>
      <c r="Q8" s="39"/>
    </row>
    <row r="9" spans="1:17" ht="6.75" customHeight="1" thickBot="1" x14ac:dyDescent="0.3">
      <c r="A9" s="52"/>
      <c r="B9" s="245"/>
      <c r="C9" s="52"/>
      <c r="D9" s="248"/>
      <c r="E9" s="53"/>
      <c r="F9" s="53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6.75" customHeight="1" x14ac:dyDescent="0.25">
      <c r="A10" s="50"/>
      <c r="B10" s="103"/>
      <c r="C10" s="50"/>
      <c r="D10" s="88"/>
      <c r="E10" s="88"/>
      <c r="F10" s="8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ht="15" customHeight="1" x14ac:dyDescent="0.25">
      <c r="A11" s="49"/>
      <c r="B11" s="183">
        <v>2017</v>
      </c>
      <c r="C11" s="49"/>
      <c r="D11" s="184">
        <v>726362</v>
      </c>
      <c r="E11" s="184"/>
      <c r="F11" s="184"/>
      <c r="G11" s="55">
        <v>46852</v>
      </c>
      <c r="H11" s="55"/>
      <c r="I11" s="55"/>
      <c r="J11" s="185">
        <f t="shared" ref="J11:J18" si="0">+G11/D11*100</f>
        <v>6.4502272971328347</v>
      </c>
      <c r="K11" s="185"/>
      <c r="L11" s="185"/>
      <c r="M11" s="55">
        <v>82518</v>
      </c>
      <c r="N11" s="55"/>
      <c r="O11" s="55"/>
      <c r="P11" s="165">
        <f t="shared" ref="P11:P18" si="1">+M11/D11*100</f>
        <v>11.360451124921182</v>
      </c>
      <c r="Q11" s="165"/>
    </row>
    <row r="12" spans="1:17" ht="15" customHeight="1" x14ac:dyDescent="0.25">
      <c r="A12" s="49"/>
      <c r="B12" s="183">
        <v>2018</v>
      </c>
      <c r="C12" s="49"/>
      <c r="D12" s="184">
        <v>704692</v>
      </c>
      <c r="E12" s="184"/>
      <c r="F12" s="184"/>
      <c r="G12" s="55">
        <v>47247</v>
      </c>
      <c r="H12" s="55"/>
      <c r="I12" s="55"/>
      <c r="J12" s="185">
        <f t="shared" si="0"/>
        <v>6.7046312431530364</v>
      </c>
      <c r="K12" s="185"/>
      <c r="L12" s="185"/>
      <c r="M12" s="55">
        <v>68917</v>
      </c>
      <c r="N12" s="55"/>
      <c r="O12" s="55"/>
      <c r="P12" s="165">
        <f t="shared" si="1"/>
        <v>9.7797335573555539</v>
      </c>
      <c r="Q12" s="165"/>
    </row>
    <row r="13" spans="1:17" ht="15" customHeight="1" x14ac:dyDescent="0.25">
      <c r="A13" s="49"/>
      <c r="B13" s="183">
        <v>2019</v>
      </c>
      <c r="C13" s="49"/>
      <c r="D13" s="184">
        <v>695377</v>
      </c>
      <c r="E13" s="184"/>
      <c r="F13" s="184"/>
      <c r="G13" s="55">
        <v>46859</v>
      </c>
      <c r="H13" s="55"/>
      <c r="I13" s="55"/>
      <c r="J13" s="185">
        <f t="shared" si="0"/>
        <v>6.7386468059771882</v>
      </c>
      <c r="K13" s="185"/>
      <c r="L13" s="185"/>
      <c r="M13" s="55">
        <v>56174</v>
      </c>
      <c r="N13" s="55"/>
      <c r="O13" s="55"/>
      <c r="P13" s="165">
        <f t="shared" si="1"/>
        <v>8.0782079361267343</v>
      </c>
      <c r="Q13" s="165"/>
    </row>
    <row r="14" spans="1:17" ht="15" customHeight="1" x14ac:dyDescent="0.25">
      <c r="A14" s="49"/>
      <c r="B14" s="183">
        <v>2020</v>
      </c>
      <c r="C14" s="49"/>
      <c r="D14" s="184">
        <v>681832</v>
      </c>
      <c r="E14" s="184"/>
      <c r="F14" s="184"/>
      <c r="G14" s="55">
        <v>43928</v>
      </c>
      <c r="H14" s="55"/>
      <c r="I14" s="55"/>
      <c r="J14" s="185">
        <f t="shared" si="0"/>
        <v>6.4426427624400153</v>
      </c>
      <c r="K14" s="185"/>
      <c r="L14" s="185"/>
      <c r="M14" s="55">
        <v>57473</v>
      </c>
      <c r="N14" s="55"/>
      <c r="O14" s="55"/>
      <c r="P14" s="165">
        <f t="shared" si="1"/>
        <v>8.4292025014959684</v>
      </c>
      <c r="Q14" s="165"/>
    </row>
    <row r="15" spans="1:17" ht="15" customHeight="1" x14ac:dyDescent="0.25">
      <c r="A15" s="49"/>
      <c r="B15" s="183">
        <v>2021</v>
      </c>
      <c r="C15" s="49"/>
      <c r="D15" s="184">
        <v>696190</v>
      </c>
      <c r="E15" s="184"/>
      <c r="F15" s="184"/>
      <c r="G15" s="55">
        <v>45314</v>
      </c>
      <c r="H15" s="55"/>
      <c r="I15" s="55"/>
      <c r="J15" s="185">
        <f t="shared" si="0"/>
        <v>6.508855341214324</v>
      </c>
      <c r="K15" s="185"/>
      <c r="L15" s="185"/>
      <c r="M15" s="55">
        <v>30956</v>
      </c>
      <c r="N15" s="55"/>
      <c r="O15" s="55"/>
      <c r="P15" s="165">
        <f t="shared" si="1"/>
        <v>4.4464873094988437</v>
      </c>
      <c r="Q15" s="165"/>
    </row>
    <row r="16" spans="1:17" ht="15" customHeight="1" x14ac:dyDescent="0.25">
      <c r="A16" s="49"/>
      <c r="B16" s="183">
        <v>2022</v>
      </c>
      <c r="C16" s="49"/>
      <c r="D16" s="184">
        <v>688844</v>
      </c>
      <c r="E16" s="184"/>
      <c r="F16" s="184"/>
      <c r="G16" s="55">
        <v>48124</v>
      </c>
      <c r="H16" s="55"/>
      <c r="I16" s="55"/>
      <c r="J16" s="185">
        <f t="shared" si="0"/>
        <v>6.9861971651055965</v>
      </c>
      <c r="K16" s="185"/>
      <c r="L16" s="185"/>
      <c r="M16" s="55">
        <v>55470</v>
      </c>
      <c r="N16" s="55"/>
      <c r="O16" s="55"/>
      <c r="P16" s="165">
        <f t="shared" si="1"/>
        <v>8.0526214934005367</v>
      </c>
      <c r="Q16" s="165"/>
    </row>
    <row r="17" spans="1:17" ht="15" customHeight="1" x14ac:dyDescent="0.25">
      <c r="A17" s="49"/>
      <c r="B17" s="183">
        <v>2023</v>
      </c>
      <c r="C17" s="49"/>
      <c r="D17" s="184">
        <v>707637</v>
      </c>
      <c r="E17" s="184"/>
      <c r="F17" s="184"/>
      <c r="G17" s="55">
        <v>51870</v>
      </c>
      <c r="H17" s="55"/>
      <c r="I17" s="55"/>
      <c r="J17" s="185">
        <f t="shared" si="0"/>
        <v>7.3300293794699822</v>
      </c>
      <c r="K17" s="185"/>
      <c r="L17" s="185"/>
      <c r="M17" s="55">
        <v>33077</v>
      </c>
      <c r="N17" s="55"/>
      <c r="O17" s="55"/>
      <c r="P17" s="165">
        <f t="shared" si="1"/>
        <v>4.6742892189074343</v>
      </c>
      <c r="Q17" s="165"/>
    </row>
    <row r="18" spans="1:17" ht="15" customHeight="1" x14ac:dyDescent="0.25">
      <c r="A18" s="49"/>
      <c r="B18" s="183">
        <v>2024</v>
      </c>
      <c r="C18" s="49"/>
      <c r="D18" s="184">
        <v>734089</v>
      </c>
      <c r="E18" s="184"/>
      <c r="F18" s="184"/>
      <c r="G18" s="55">
        <v>55376</v>
      </c>
      <c r="H18" s="55"/>
      <c r="I18" s="55"/>
      <c r="J18" s="185">
        <f t="shared" si="0"/>
        <v>7.5434994939305717</v>
      </c>
      <c r="K18" s="185"/>
      <c r="L18" s="185"/>
      <c r="M18" s="55">
        <v>28924</v>
      </c>
      <c r="N18" s="55"/>
      <c r="O18" s="55"/>
      <c r="P18" s="165">
        <f t="shared" si="1"/>
        <v>3.9401217018644878</v>
      </c>
      <c r="Q18" s="185"/>
    </row>
    <row r="19" spans="1:17" ht="6" customHeight="1" thickBot="1" x14ac:dyDescent="0.3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</sheetData>
  <mergeCells count="7">
    <mergeCell ref="A1:Q1"/>
    <mergeCell ref="A2:Q2"/>
    <mergeCell ref="A4:A6"/>
    <mergeCell ref="B4:B9"/>
    <mergeCell ref="D4:D9"/>
    <mergeCell ref="G4:J4"/>
    <mergeCell ref="M4:Q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9"/>
  <sheetViews>
    <sheetView view="pageBreakPreview" zoomScale="145" zoomScaleNormal="100" zoomScaleSheetLayoutView="145" workbookViewId="0">
      <selection activeCell="D21" sqref="D21"/>
    </sheetView>
  </sheetViews>
  <sheetFormatPr defaultColWidth="8.88671875" defaultRowHeight="13.2" x14ac:dyDescent="0.25"/>
  <cols>
    <col min="1" max="1" width="2.109375" style="120" customWidth="1"/>
    <col min="2" max="2" width="3.33203125" style="120" customWidth="1"/>
    <col min="3" max="3" width="13.33203125" style="190" customWidth="1"/>
    <col min="4" max="4" width="10.6640625" style="120" customWidth="1"/>
    <col min="5" max="5" width="6.109375" style="120" customWidth="1"/>
    <col min="6" max="6" width="7.109375" style="191" customWidth="1"/>
    <col min="7" max="7" width="1.109375" style="120" customWidth="1"/>
    <col min="8" max="8" width="19.6640625" style="120" customWidth="1"/>
    <col min="9" max="10" width="1.109375" style="120" customWidth="1"/>
    <col min="11" max="11" width="10" style="120" customWidth="1"/>
    <col min="12" max="12" width="1.109375" style="120" customWidth="1"/>
    <col min="13" max="13" width="5" style="120" customWidth="1"/>
    <col min="14" max="14" width="3.77734375" style="120" customWidth="1"/>
    <col min="15" max="15" width="2.109375" style="120" customWidth="1"/>
    <col min="16" max="16" width="1.109375" style="120" customWidth="1"/>
    <col min="17" max="17" width="10" style="120" customWidth="1"/>
    <col min="18" max="18" width="1.109375" style="120" customWidth="1"/>
    <col min="19" max="19" width="2.33203125" style="120" customWidth="1"/>
    <col min="20" max="20" width="4.6640625" style="120" customWidth="1"/>
    <col min="21" max="21" width="2.109375" style="120" customWidth="1"/>
    <col min="22" max="16384" width="8.88671875" style="120"/>
  </cols>
  <sheetData>
    <row r="1" spans="1:25" ht="12" customHeight="1" x14ac:dyDescent="0.25">
      <c r="A1" s="238" t="s">
        <v>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186"/>
      <c r="W1" s="186"/>
      <c r="X1" s="186"/>
      <c r="Y1" s="186"/>
    </row>
    <row r="2" spans="1:25" ht="12" customHeight="1" x14ac:dyDescent="0.25">
      <c r="A2" s="239" t="s">
        <v>136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186"/>
      <c r="W2" s="186"/>
      <c r="X2" s="186"/>
      <c r="Y2" s="186"/>
    </row>
    <row r="3" spans="1:25" ht="12" customHeight="1" thickBot="1" x14ac:dyDescent="0.3">
      <c r="A3" s="187"/>
      <c r="B3" s="187"/>
      <c r="C3" s="188"/>
      <c r="D3" s="187"/>
      <c r="E3" s="187"/>
      <c r="F3" s="189"/>
      <c r="G3" s="187"/>
      <c r="H3" s="187"/>
      <c r="I3" s="187"/>
      <c r="J3" s="187"/>
      <c r="V3" s="186"/>
      <c r="W3" s="186"/>
      <c r="X3" s="186"/>
      <c r="Y3" s="186"/>
    </row>
    <row r="4" spans="1:25" ht="30" customHeight="1" thickBot="1" x14ac:dyDescent="0.3">
      <c r="A4" s="243"/>
      <c r="B4" s="243" t="s">
        <v>138</v>
      </c>
      <c r="C4" s="243"/>
      <c r="D4" s="101"/>
      <c r="E4" s="101"/>
      <c r="F4" s="254" t="s">
        <v>23</v>
      </c>
      <c r="G4" s="110"/>
      <c r="H4" s="246" t="s">
        <v>137</v>
      </c>
      <c r="I4" s="106"/>
      <c r="J4" s="106"/>
      <c r="K4" s="249" t="s">
        <v>139</v>
      </c>
      <c r="L4" s="249"/>
      <c r="M4" s="249"/>
      <c r="N4" s="249"/>
      <c r="O4" s="249"/>
      <c r="P4" s="85"/>
      <c r="Q4" s="249" t="s">
        <v>140</v>
      </c>
      <c r="R4" s="249"/>
      <c r="S4" s="249"/>
      <c r="T4" s="249"/>
      <c r="U4" s="249"/>
    </row>
    <row r="5" spans="1:25" ht="6.6" customHeight="1" x14ac:dyDescent="0.25">
      <c r="A5" s="244"/>
      <c r="B5" s="244"/>
      <c r="C5" s="244"/>
      <c r="D5" s="102"/>
      <c r="E5" s="102"/>
      <c r="F5" s="255"/>
      <c r="G5" s="111"/>
      <c r="H5" s="247"/>
      <c r="I5" s="107"/>
      <c r="J5" s="107"/>
      <c r="K5" s="48"/>
      <c r="L5" s="48"/>
      <c r="M5" s="48"/>
      <c r="N5" s="49"/>
      <c r="O5" s="49"/>
      <c r="P5" s="49"/>
      <c r="Q5" s="48"/>
      <c r="R5" s="48"/>
      <c r="S5" s="48"/>
      <c r="T5" s="49"/>
      <c r="U5" s="128"/>
    </row>
    <row r="6" spans="1:25" ht="14.4" customHeight="1" x14ac:dyDescent="0.25">
      <c r="A6" s="253"/>
      <c r="B6" s="244"/>
      <c r="C6" s="244"/>
      <c r="D6" s="103"/>
      <c r="E6" s="103"/>
      <c r="F6" s="255"/>
      <c r="G6" s="50"/>
      <c r="H6" s="247"/>
      <c r="I6" s="88"/>
      <c r="J6" s="88"/>
      <c r="K6" s="38" t="s">
        <v>187</v>
      </c>
      <c r="L6" s="107"/>
      <c r="M6" s="107"/>
      <c r="N6" s="38" t="s">
        <v>190</v>
      </c>
      <c r="O6" s="107"/>
      <c r="P6" s="107"/>
      <c r="Q6" s="38" t="s">
        <v>187</v>
      </c>
      <c r="R6" s="107"/>
      <c r="S6" s="107"/>
      <c r="T6" s="38" t="s">
        <v>190</v>
      </c>
      <c r="U6" s="128"/>
    </row>
    <row r="7" spans="1:25" ht="14.4" customHeight="1" x14ac:dyDescent="0.25">
      <c r="A7" s="103"/>
      <c r="B7" s="244"/>
      <c r="C7" s="244"/>
      <c r="D7" s="103"/>
      <c r="E7" s="103"/>
      <c r="F7" s="255"/>
      <c r="G7" s="50"/>
      <c r="H7" s="247"/>
      <c r="I7" s="88"/>
      <c r="J7" s="88"/>
      <c r="K7" s="89" t="s">
        <v>188</v>
      </c>
      <c r="L7" s="107"/>
      <c r="M7" s="107"/>
      <c r="N7" s="89" t="s">
        <v>189</v>
      </c>
      <c r="O7" s="107"/>
      <c r="P7" s="107"/>
      <c r="Q7" s="89" t="s">
        <v>188</v>
      </c>
      <c r="R7" s="107"/>
      <c r="S7" s="107"/>
      <c r="T7" s="89" t="s">
        <v>189</v>
      </c>
      <c r="U7" s="128"/>
    </row>
    <row r="8" spans="1:25" ht="15" customHeight="1" x14ac:dyDescent="0.25">
      <c r="A8" s="103"/>
      <c r="B8" s="244"/>
      <c r="C8" s="244"/>
      <c r="D8" s="103"/>
      <c r="E8" s="103"/>
      <c r="F8" s="255"/>
      <c r="G8" s="50"/>
      <c r="H8" s="247"/>
      <c r="I8" s="88"/>
      <c r="J8" s="88"/>
      <c r="K8" s="39"/>
      <c r="L8" s="107"/>
      <c r="M8" s="107"/>
      <c r="N8" s="38" t="s">
        <v>62</v>
      </c>
      <c r="O8" s="107"/>
      <c r="P8" s="107"/>
      <c r="Q8" s="39"/>
      <c r="R8" s="107"/>
      <c r="S8" s="107"/>
      <c r="T8" s="38" t="s">
        <v>62</v>
      </c>
      <c r="U8" s="128"/>
    </row>
    <row r="9" spans="1:25" ht="5.4" customHeight="1" thickBot="1" x14ac:dyDescent="0.3">
      <c r="A9" s="51"/>
      <c r="B9" s="245"/>
      <c r="C9" s="245"/>
      <c r="D9" s="51"/>
      <c r="E9" s="51"/>
      <c r="F9" s="256"/>
      <c r="G9" s="52"/>
      <c r="H9" s="248"/>
      <c r="I9" s="53"/>
      <c r="J9" s="53"/>
      <c r="K9" s="47"/>
      <c r="L9" s="108"/>
      <c r="M9" s="108"/>
      <c r="N9" s="47"/>
      <c r="O9" s="108"/>
      <c r="P9" s="108"/>
      <c r="Q9" s="47"/>
      <c r="R9" s="108"/>
      <c r="S9" s="108"/>
      <c r="T9" s="47"/>
      <c r="U9" s="133"/>
    </row>
    <row r="10" spans="1:25" ht="5.4" customHeight="1" x14ac:dyDescent="0.25">
      <c r="A10" s="103"/>
      <c r="B10" s="103"/>
      <c r="C10" s="103"/>
      <c r="D10" s="103"/>
      <c r="E10" s="103"/>
      <c r="F10" s="54"/>
      <c r="G10" s="50"/>
      <c r="H10" s="88"/>
      <c r="I10" s="88"/>
      <c r="J10" s="88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1" spans="1:25" ht="15" customHeight="1" x14ac:dyDescent="0.25">
      <c r="A11" s="45"/>
      <c r="B11" s="45" t="s">
        <v>38</v>
      </c>
      <c r="C11" s="100"/>
      <c r="D11" s="46"/>
      <c r="E11" s="46"/>
      <c r="F11" s="87">
        <v>2017</v>
      </c>
      <c r="G11" s="20"/>
      <c r="H11" s="1">
        <v>726362</v>
      </c>
      <c r="I11" s="1"/>
      <c r="J11" s="1"/>
      <c r="K11" s="1">
        <v>46852</v>
      </c>
      <c r="L11" s="1"/>
      <c r="M11" s="1"/>
      <c r="N11" s="2">
        <f>+K11/H11*100</f>
        <v>6.4502272971328347</v>
      </c>
      <c r="O11" s="2"/>
      <c r="P11" s="2"/>
      <c r="Q11" s="1">
        <v>82518</v>
      </c>
      <c r="R11" s="1"/>
      <c r="S11" s="1"/>
      <c r="T11" s="2">
        <f>Q11/H11*100</f>
        <v>11.360451124921182</v>
      </c>
    </row>
    <row r="12" spans="1:25" ht="15" customHeight="1" x14ac:dyDescent="0.25">
      <c r="A12" s="23"/>
      <c r="B12" s="21" t="s">
        <v>39</v>
      </c>
      <c r="C12" s="22"/>
      <c r="D12" s="46"/>
      <c r="E12" s="46"/>
      <c r="F12" s="87">
        <v>2018</v>
      </c>
      <c r="G12" s="20"/>
      <c r="H12" s="1">
        <v>704692</v>
      </c>
      <c r="I12" s="1"/>
      <c r="J12" s="1"/>
      <c r="K12" s="1">
        <v>47247</v>
      </c>
      <c r="L12" s="1"/>
      <c r="M12" s="1"/>
      <c r="N12" s="2">
        <f t="shared" ref="N12:N18" si="0">+K12/H12*100</f>
        <v>6.7046312431530364</v>
      </c>
      <c r="O12" s="2"/>
      <c r="P12" s="2"/>
      <c r="Q12" s="1">
        <v>68917</v>
      </c>
      <c r="R12" s="1"/>
      <c r="S12" s="1"/>
      <c r="T12" s="2">
        <f t="shared" ref="T12:T18" si="1">Q12/H12*100</f>
        <v>9.7797335573555539</v>
      </c>
    </row>
    <row r="13" spans="1:25" ht="15" customHeight="1" x14ac:dyDescent="0.25">
      <c r="A13" s="16"/>
      <c r="B13" s="16"/>
      <c r="C13" s="100"/>
      <c r="D13" s="46"/>
      <c r="E13" s="46"/>
      <c r="F13" s="87">
        <v>2019</v>
      </c>
      <c r="G13" s="20"/>
      <c r="H13" s="1">
        <v>695377</v>
      </c>
      <c r="I13" s="1"/>
      <c r="J13" s="1"/>
      <c r="K13" s="1">
        <v>46859</v>
      </c>
      <c r="L13" s="1"/>
      <c r="M13" s="1"/>
      <c r="N13" s="2">
        <f t="shared" si="0"/>
        <v>6.7386468059771882</v>
      </c>
      <c r="O13" s="2"/>
      <c r="P13" s="2"/>
      <c r="Q13" s="1">
        <v>56174</v>
      </c>
      <c r="R13" s="1"/>
      <c r="S13" s="1"/>
      <c r="T13" s="2">
        <f t="shared" si="1"/>
        <v>8.0782079361267343</v>
      </c>
    </row>
    <row r="14" spans="1:25" ht="15" customHeight="1" x14ac:dyDescent="0.25">
      <c r="A14" s="16"/>
      <c r="B14" s="16"/>
      <c r="C14" s="100"/>
      <c r="D14" s="46"/>
      <c r="E14" s="46"/>
      <c r="F14" s="87">
        <v>2020</v>
      </c>
      <c r="G14" s="20"/>
      <c r="H14" s="1">
        <v>681832</v>
      </c>
      <c r="I14" s="1"/>
      <c r="J14" s="1"/>
      <c r="K14" s="1">
        <v>43928</v>
      </c>
      <c r="L14" s="1"/>
      <c r="M14" s="1"/>
      <c r="N14" s="2">
        <f t="shared" si="0"/>
        <v>6.4426427624400153</v>
      </c>
      <c r="O14" s="2"/>
      <c r="P14" s="2"/>
      <c r="Q14" s="1">
        <v>57473</v>
      </c>
      <c r="R14" s="1"/>
      <c r="S14" s="1"/>
      <c r="T14" s="2">
        <f t="shared" si="1"/>
        <v>8.4292025014959684</v>
      </c>
    </row>
    <row r="15" spans="1:25" ht="15" customHeight="1" x14ac:dyDescent="0.25">
      <c r="A15" s="16"/>
      <c r="B15" s="16"/>
      <c r="C15" s="100"/>
      <c r="D15" s="46"/>
      <c r="E15" s="46"/>
      <c r="F15" s="87">
        <v>2021</v>
      </c>
      <c r="G15" s="20"/>
      <c r="H15" s="1">
        <v>696190</v>
      </c>
      <c r="I15" s="1"/>
      <c r="J15" s="1"/>
      <c r="K15" s="1">
        <v>45314</v>
      </c>
      <c r="L15" s="1"/>
      <c r="M15" s="1"/>
      <c r="N15" s="2">
        <f t="shared" si="0"/>
        <v>6.508855341214324</v>
      </c>
      <c r="O15" s="2"/>
      <c r="P15" s="2"/>
      <c r="Q15" s="1">
        <v>30956</v>
      </c>
      <c r="R15" s="1"/>
      <c r="S15" s="1"/>
      <c r="T15" s="2">
        <f t="shared" si="1"/>
        <v>4.4464873094988437</v>
      </c>
    </row>
    <row r="16" spans="1:25" ht="15" customHeight="1" x14ac:dyDescent="0.25">
      <c r="A16" s="16"/>
      <c r="B16" s="16"/>
      <c r="C16" s="100"/>
      <c r="D16" s="46"/>
      <c r="E16" s="46"/>
      <c r="F16" s="87">
        <v>2022</v>
      </c>
      <c r="G16" s="20"/>
      <c r="H16" s="1">
        <v>688844</v>
      </c>
      <c r="I16" s="1"/>
      <c r="J16" s="1"/>
      <c r="K16" s="1">
        <v>48124</v>
      </c>
      <c r="L16" s="1"/>
      <c r="M16" s="1"/>
      <c r="N16" s="2">
        <f t="shared" si="0"/>
        <v>6.9861971651055965</v>
      </c>
      <c r="O16" s="2"/>
      <c r="P16" s="2"/>
      <c r="Q16" s="1">
        <v>55470</v>
      </c>
      <c r="R16" s="1"/>
      <c r="S16" s="1"/>
      <c r="T16" s="2">
        <f t="shared" si="1"/>
        <v>8.0526214934005367</v>
      </c>
    </row>
    <row r="17" spans="1:21" ht="15" customHeight="1" x14ac:dyDescent="0.25">
      <c r="A17" s="16"/>
      <c r="B17" s="16"/>
      <c r="C17" s="100"/>
      <c r="D17" s="46"/>
      <c r="E17" s="46"/>
      <c r="F17" s="87">
        <v>2023</v>
      </c>
      <c r="G17" s="20"/>
      <c r="H17" s="1">
        <v>707637</v>
      </c>
      <c r="I17" s="1"/>
      <c r="J17" s="1"/>
      <c r="K17" s="1">
        <v>51870</v>
      </c>
      <c r="L17" s="1"/>
      <c r="M17" s="1"/>
      <c r="N17" s="2">
        <f t="shared" si="0"/>
        <v>7.3300293794699822</v>
      </c>
      <c r="O17" s="2"/>
      <c r="P17" s="2"/>
      <c r="Q17" s="1">
        <v>33077</v>
      </c>
      <c r="R17" s="1"/>
      <c r="S17" s="1"/>
      <c r="T17" s="2">
        <f t="shared" si="1"/>
        <v>4.6742892189074343</v>
      </c>
    </row>
    <row r="18" spans="1:21" ht="15" customHeight="1" x14ac:dyDescent="0.25">
      <c r="A18" s="16"/>
      <c r="B18" s="16"/>
      <c r="C18" s="100"/>
      <c r="D18" s="46"/>
      <c r="E18" s="46"/>
      <c r="F18" s="87">
        <v>2024</v>
      </c>
      <c r="G18" s="20"/>
      <c r="H18" s="1">
        <v>734089</v>
      </c>
      <c r="I18" s="1"/>
      <c r="J18" s="1"/>
      <c r="K18" s="1">
        <v>55376</v>
      </c>
      <c r="L18" s="1"/>
      <c r="M18" s="1"/>
      <c r="N18" s="2">
        <f t="shared" si="0"/>
        <v>7.5434994939305717</v>
      </c>
      <c r="O18" s="2"/>
      <c r="P18" s="2"/>
      <c r="Q18" s="1">
        <v>28924</v>
      </c>
      <c r="R18" s="1"/>
      <c r="S18" s="1"/>
      <c r="T18" s="2">
        <f t="shared" si="1"/>
        <v>3.9401217018644878</v>
      </c>
    </row>
    <row r="19" spans="1:21" ht="5.4" customHeight="1" x14ac:dyDescent="0.25">
      <c r="A19" s="17"/>
      <c r="B19" s="17"/>
      <c r="C19" s="44"/>
      <c r="D19" s="14"/>
      <c r="E19" s="14"/>
      <c r="F19" s="32"/>
      <c r="G19" s="41"/>
      <c r="H19" s="3"/>
      <c r="I19" s="3"/>
      <c r="J19" s="3"/>
      <c r="K19" s="3"/>
      <c r="L19" s="3"/>
      <c r="M19" s="3"/>
      <c r="N19" s="4"/>
      <c r="O19" s="4"/>
      <c r="P19" s="4"/>
      <c r="Q19" s="3"/>
      <c r="R19" s="3"/>
      <c r="S19" s="3"/>
      <c r="T19" s="4"/>
      <c r="U19" s="154"/>
    </row>
    <row r="20" spans="1:21" ht="5.4" customHeight="1" x14ac:dyDescent="0.25">
      <c r="A20" s="100"/>
      <c r="B20" s="100"/>
      <c r="C20" s="100"/>
      <c r="D20" s="46"/>
      <c r="E20" s="46"/>
      <c r="F20" s="87"/>
      <c r="G20" s="20"/>
      <c r="H20" s="5"/>
      <c r="I20" s="5"/>
      <c r="J20" s="5"/>
      <c r="K20" s="5"/>
      <c r="L20" s="5"/>
      <c r="M20" s="5"/>
      <c r="N20" s="6"/>
      <c r="O20" s="6"/>
      <c r="P20" s="6"/>
      <c r="Q20" s="5"/>
      <c r="R20" s="5"/>
      <c r="S20" s="5"/>
      <c r="T20" s="6"/>
    </row>
    <row r="21" spans="1:21" ht="15" customHeight="1" x14ac:dyDescent="0.25">
      <c r="A21" s="16"/>
      <c r="B21" s="16"/>
      <c r="C21" s="45" t="s">
        <v>40</v>
      </c>
      <c r="D21" s="46"/>
      <c r="E21" s="46"/>
      <c r="F21" s="87">
        <v>2017</v>
      </c>
      <c r="G21" s="20"/>
      <c r="H21" s="7">
        <v>23129</v>
      </c>
      <c r="I21" s="7"/>
      <c r="J21" s="7"/>
      <c r="K21" s="7">
        <v>1429</v>
      </c>
      <c r="L21" s="7"/>
      <c r="M21" s="7"/>
      <c r="N21" s="2">
        <f>+K21/H21*100</f>
        <v>6.1783907648406764</v>
      </c>
      <c r="O21" s="2"/>
      <c r="P21" s="2"/>
      <c r="Q21" s="7">
        <v>2948</v>
      </c>
      <c r="R21" s="7"/>
      <c r="S21" s="7"/>
      <c r="T21" s="2">
        <f>Q21/H21*100</f>
        <v>12.745903411301828</v>
      </c>
    </row>
    <row r="22" spans="1:21" ht="15" customHeight="1" x14ac:dyDescent="0.25">
      <c r="A22" s="16"/>
      <c r="B22" s="16"/>
      <c r="C22" s="21" t="s">
        <v>41</v>
      </c>
      <c r="D22" s="46"/>
      <c r="E22" s="46"/>
      <c r="F22" s="87">
        <v>2018</v>
      </c>
      <c r="G22" s="20"/>
      <c r="H22" s="7">
        <v>22665</v>
      </c>
      <c r="I22" s="7"/>
      <c r="J22" s="7"/>
      <c r="K22" s="7">
        <v>1519</v>
      </c>
      <c r="L22" s="7"/>
      <c r="M22" s="7"/>
      <c r="N22" s="2">
        <f t="shared" ref="N22:N28" si="2">+K22/H22*100</f>
        <v>6.7019633796602696</v>
      </c>
      <c r="O22" s="2"/>
      <c r="P22" s="2"/>
      <c r="Q22" s="7">
        <v>1983</v>
      </c>
      <c r="R22" s="7"/>
      <c r="S22" s="7"/>
      <c r="T22" s="2">
        <f t="shared" ref="T22:T28" si="3">Q22/H22*100</f>
        <v>8.7491727332892122</v>
      </c>
    </row>
    <row r="23" spans="1:21" ht="15" customHeight="1" x14ac:dyDescent="0.25">
      <c r="A23" s="16"/>
      <c r="B23" s="16"/>
      <c r="C23" s="100"/>
      <c r="D23" s="46"/>
      <c r="E23" s="46"/>
      <c r="F23" s="87">
        <v>2019</v>
      </c>
      <c r="G23" s="20"/>
      <c r="H23" s="7">
        <v>22525</v>
      </c>
      <c r="I23" s="7"/>
      <c r="J23" s="7"/>
      <c r="K23" s="7">
        <v>1463</v>
      </c>
      <c r="L23" s="7"/>
      <c r="M23" s="7"/>
      <c r="N23" s="2">
        <f t="shared" si="2"/>
        <v>6.4950055493895666</v>
      </c>
      <c r="O23" s="2"/>
      <c r="P23" s="2"/>
      <c r="Q23" s="7">
        <v>1603</v>
      </c>
      <c r="R23" s="7"/>
      <c r="S23" s="7"/>
      <c r="T23" s="2">
        <f t="shared" si="3"/>
        <v>7.1165371809101003</v>
      </c>
    </row>
    <row r="24" spans="1:21" ht="15" customHeight="1" x14ac:dyDescent="0.25">
      <c r="A24" s="16"/>
      <c r="B24" s="16"/>
      <c r="C24" s="100"/>
      <c r="D24" s="46"/>
      <c r="E24" s="46"/>
      <c r="F24" s="87">
        <v>2020</v>
      </c>
      <c r="G24" s="20"/>
      <c r="H24" s="7">
        <v>22178</v>
      </c>
      <c r="I24" s="7"/>
      <c r="J24" s="7"/>
      <c r="K24" s="7">
        <v>1423</v>
      </c>
      <c r="L24" s="7"/>
      <c r="M24" s="7"/>
      <c r="N24" s="2">
        <f t="shared" si="2"/>
        <v>6.416268374064388</v>
      </c>
      <c r="O24" s="2"/>
      <c r="P24" s="2"/>
      <c r="Q24" s="7">
        <v>1770</v>
      </c>
      <c r="R24" s="7"/>
      <c r="S24" s="7"/>
      <c r="T24" s="2">
        <f t="shared" si="3"/>
        <v>7.9808819550906307</v>
      </c>
    </row>
    <row r="25" spans="1:21" ht="15" customHeight="1" x14ac:dyDescent="0.25">
      <c r="A25" s="16"/>
      <c r="B25" s="16"/>
      <c r="C25" s="100"/>
      <c r="D25" s="46"/>
      <c r="E25" s="46"/>
      <c r="F25" s="87">
        <v>2021</v>
      </c>
      <c r="G25" s="20"/>
      <c r="H25" s="7">
        <v>22851</v>
      </c>
      <c r="I25" s="7"/>
      <c r="J25" s="7"/>
      <c r="K25" s="7">
        <v>1587</v>
      </c>
      <c r="L25" s="7"/>
      <c r="M25" s="7"/>
      <c r="N25" s="2">
        <f t="shared" si="2"/>
        <v>6.9449914664566101</v>
      </c>
      <c r="O25" s="2"/>
      <c r="P25" s="2"/>
      <c r="Q25" s="7">
        <v>914</v>
      </c>
      <c r="R25" s="7"/>
      <c r="S25" s="7"/>
      <c r="T25" s="2">
        <f t="shared" si="3"/>
        <v>3.9998249529561067</v>
      </c>
    </row>
    <row r="26" spans="1:21" ht="15" customHeight="1" x14ac:dyDescent="0.25">
      <c r="A26" s="16"/>
      <c r="B26" s="16"/>
      <c r="C26" s="100"/>
      <c r="D26" s="46"/>
      <c r="E26" s="46"/>
      <c r="F26" s="87">
        <v>2022</v>
      </c>
      <c r="G26" s="20"/>
      <c r="H26" s="55">
        <v>22639</v>
      </c>
      <c r="I26" s="55"/>
      <c r="J26" s="55"/>
      <c r="K26" s="55">
        <v>1502</v>
      </c>
      <c r="L26" s="55"/>
      <c r="M26" s="55"/>
      <c r="N26" s="2">
        <f t="shared" si="2"/>
        <v>6.6345686646936697</v>
      </c>
      <c r="O26" s="2"/>
      <c r="P26" s="2"/>
      <c r="Q26" s="55">
        <v>1714</v>
      </c>
      <c r="R26" s="55"/>
      <c r="S26" s="55"/>
      <c r="T26" s="2">
        <f t="shared" si="3"/>
        <v>7.5710057864746672</v>
      </c>
    </row>
    <row r="27" spans="1:21" ht="15" customHeight="1" x14ac:dyDescent="0.25">
      <c r="A27" s="16"/>
      <c r="B27" s="16"/>
      <c r="C27" s="100"/>
      <c r="D27" s="46"/>
      <c r="E27" s="46"/>
      <c r="F27" s="87">
        <v>2023</v>
      </c>
      <c r="G27" s="20"/>
      <c r="H27" s="55">
        <v>23084</v>
      </c>
      <c r="I27" s="55"/>
      <c r="J27" s="55"/>
      <c r="K27" s="55">
        <v>1459</v>
      </c>
      <c r="L27" s="55"/>
      <c r="M27" s="55"/>
      <c r="N27" s="2">
        <f t="shared" si="2"/>
        <v>6.3203950788424894</v>
      </c>
      <c r="O27" s="2"/>
      <c r="P27" s="2"/>
      <c r="Q27" s="55">
        <v>1014</v>
      </c>
      <c r="R27" s="55"/>
      <c r="S27" s="55"/>
      <c r="T27" s="2">
        <f t="shared" si="3"/>
        <v>4.3926529197712698</v>
      </c>
    </row>
    <row r="28" spans="1:21" ht="15" customHeight="1" x14ac:dyDescent="0.25">
      <c r="A28" s="16"/>
      <c r="B28" s="16"/>
      <c r="C28" s="100"/>
      <c r="D28" s="46"/>
      <c r="E28" s="46"/>
      <c r="F28" s="87">
        <v>2024</v>
      </c>
      <c r="G28" s="20"/>
      <c r="H28" s="55">
        <v>23455</v>
      </c>
      <c r="I28" s="55"/>
      <c r="J28" s="55"/>
      <c r="K28" s="55">
        <v>1288</v>
      </c>
      <c r="L28" s="55"/>
      <c r="M28" s="55"/>
      <c r="N28" s="2">
        <f t="shared" si="2"/>
        <v>5.4913664463866985</v>
      </c>
      <c r="O28" s="2"/>
      <c r="P28" s="2"/>
      <c r="Q28" s="55">
        <v>917</v>
      </c>
      <c r="R28" s="55"/>
      <c r="S28" s="55"/>
      <c r="T28" s="2">
        <f t="shared" si="3"/>
        <v>3.9096141547644425</v>
      </c>
    </row>
    <row r="29" spans="1:21" ht="5.4" customHeight="1" x14ac:dyDescent="0.25">
      <c r="A29" s="17"/>
      <c r="B29" s="17"/>
      <c r="C29" s="44"/>
      <c r="D29" s="14"/>
      <c r="E29" s="14"/>
      <c r="F29" s="32"/>
      <c r="G29" s="41"/>
      <c r="H29" s="56"/>
      <c r="I29" s="56"/>
      <c r="J29" s="56"/>
      <c r="K29" s="56"/>
      <c r="L29" s="56"/>
      <c r="M29" s="56"/>
      <c r="N29" s="4"/>
      <c r="O29" s="4"/>
      <c r="P29" s="4"/>
      <c r="Q29" s="56"/>
      <c r="R29" s="56"/>
      <c r="S29" s="56"/>
      <c r="T29" s="4"/>
      <c r="U29" s="154"/>
    </row>
    <row r="30" spans="1:21" ht="5.4" customHeight="1" x14ac:dyDescent="0.25">
      <c r="A30" s="15"/>
      <c r="B30" s="15"/>
      <c r="C30" s="15"/>
      <c r="D30" s="8"/>
      <c r="E30" s="8"/>
      <c r="F30" s="31"/>
      <c r="G30" s="150"/>
      <c r="H30" s="57"/>
      <c r="I30" s="57"/>
      <c r="J30" s="57"/>
      <c r="K30" s="57"/>
      <c r="L30" s="57"/>
      <c r="M30" s="57"/>
      <c r="N30" s="9"/>
      <c r="O30" s="9"/>
      <c r="P30" s="9"/>
      <c r="Q30" s="57"/>
      <c r="R30" s="57"/>
      <c r="S30" s="57"/>
      <c r="T30" s="9"/>
    </row>
    <row r="31" spans="1:21" ht="15" customHeight="1" x14ac:dyDescent="0.25">
      <c r="A31" s="45"/>
      <c r="B31" s="45"/>
      <c r="C31" s="45" t="s">
        <v>64</v>
      </c>
      <c r="D31" s="46"/>
      <c r="E31" s="46"/>
      <c r="F31" s="87">
        <v>2017</v>
      </c>
      <c r="G31" s="20"/>
      <c r="H31" s="10">
        <v>8195</v>
      </c>
      <c r="I31" s="10"/>
      <c r="J31" s="10"/>
      <c r="K31" s="10">
        <v>530</v>
      </c>
      <c r="L31" s="10"/>
      <c r="M31" s="10"/>
      <c r="N31" s="2">
        <f>+K31/H31*100</f>
        <v>6.4673581452104942</v>
      </c>
      <c r="O31" s="2"/>
      <c r="P31" s="2"/>
      <c r="Q31" s="10">
        <v>604</v>
      </c>
      <c r="R31" s="10"/>
      <c r="S31" s="10"/>
      <c r="T31" s="2">
        <f>Q31/H31*100</f>
        <v>7.3703477730323375</v>
      </c>
    </row>
    <row r="32" spans="1:21" ht="15" customHeight="1" x14ac:dyDescent="0.25">
      <c r="A32" s="21"/>
      <c r="B32" s="21"/>
      <c r="C32" s="21" t="s">
        <v>165</v>
      </c>
      <c r="D32" s="46"/>
      <c r="E32" s="46"/>
      <c r="F32" s="87">
        <v>2018</v>
      </c>
      <c r="G32" s="20"/>
      <c r="H32" s="7">
        <v>7993</v>
      </c>
      <c r="I32" s="7"/>
      <c r="J32" s="7"/>
      <c r="K32" s="7">
        <v>543</v>
      </c>
      <c r="L32" s="7"/>
      <c r="M32" s="7"/>
      <c r="N32" s="2">
        <f t="shared" ref="N32:N38" si="4">+K32/H32*100</f>
        <v>6.7934442637307653</v>
      </c>
      <c r="O32" s="2"/>
      <c r="P32" s="2"/>
      <c r="Q32" s="7">
        <v>745</v>
      </c>
      <c r="R32" s="7"/>
      <c r="S32" s="7"/>
      <c r="T32" s="2">
        <f t="shared" ref="T32:T38" si="5">Q32/H32*100</f>
        <v>9.3206555736269241</v>
      </c>
    </row>
    <row r="33" spans="1:21" ht="15" customHeight="1" x14ac:dyDescent="0.25">
      <c r="D33" s="46"/>
      <c r="E33" s="46"/>
      <c r="F33" s="87">
        <v>2019</v>
      </c>
      <c r="G33" s="20"/>
      <c r="H33" s="7">
        <v>7912</v>
      </c>
      <c r="I33" s="7"/>
      <c r="J33" s="7"/>
      <c r="K33" s="7">
        <v>649</v>
      </c>
      <c r="L33" s="7"/>
      <c r="M33" s="7"/>
      <c r="N33" s="2">
        <f t="shared" si="4"/>
        <v>8.2027300303336705</v>
      </c>
      <c r="O33" s="2"/>
      <c r="P33" s="2"/>
      <c r="Q33" s="7">
        <v>730</v>
      </c>
      <c r="R33" s="7"/>
      <c r="S33" s="7"/>
      <c r="T33" s="2">
        <f t="shared" si="5"/>
        <v>9.2264914054600613</v>
      </c>
    </row>
    <row r="34" spans="1:21" ht="15" customHeight="1" x14ac:dyDescent="0.25">
      <c r="A34" s="16"/>
      <c r="B34" s="16"/>
      <c r="C34" s="100"/>
      <c r="D34" s="46"/>
      <c r="E34" s="46"/>
      <c r="F34" s="87">
        <v>2020</v>
      </c>
      <c r="G34" s="20"/>
      <c r="H34" s="7">
        <v>7771</v>
      </c>
      <c r="I34" s="7"/>
      <c r="J34" s="7"/>
      <c r="K34" s="7">
        <v>566</v>
      </c>
      <c r="L34" s="7"/>
      <c r="M34" s="7"/>
      <c r="N34" s="2">
        <f t="shared" si="4"/>
        <v>7.2834898983399814</v>
      </c>
      <c r="O34" s="2"/>
      <c r="P34" s="2"/>
      <c r="Q34" s="7">
        <v>707</v>
      </c>
      <c r="R34" s="7"/>
      <c r="S34" s="7"/>
      <c r="T34" s="2">
        <f t="shared" si="5"/>
        <v>9.0979281945695529</v>
      </c>
    </row>
    <row r="35" spans="1:21" ht="15" customHeight="1" x14ac:dyDescent="0.25">
      <c r="A35" s="16"/>
      <c r="B35" s="16"/>
      <c r="C35" s="100"/>
      <c r="D35" s="46"/>
      <c r="E35" s="46"/>
      <c r="F35" s="87">
        <v>2021</v>
      </c>
      <c r="G35" s="20"/>
      <c r="H35" s="7">
        <v>7807</v>
      </c>
      <c r="I35" s="7"/>
      <c r="J35" s="7"/>
      <c r="K35" s="7">
        <v>461</v>
      </c>
      <c r="L35" s="7"/>
      <c r="M35" s="7"/>
      <c r="N35" s="2">
        <f t="shared" si="4"/>
        <v>5.9049570897912131</v>
      </c>
      <c r="O35" s="2"/>
      <c r="P35" s="2"/>
      <c r="Q35" s="7">
        <v>425</v>
      </c>
      <c r="R35" s="7"/>
      <c r="S35" s="7"/>
      <c r="T35" s="2">
        <f t="shared" si="5"/>
        <v>5.4438324580504673</v>
      </c>
    </row>
    <row r="36" spans="1:21" ht="15" customHeight="1" x14ac:dyDescent="0.25">
      <c r="A36" s="16"/>
      <c r="B36" s="16"/>
      <c r="C36" s="100"/>
      <c r="D36" s="46"/>
      <c r="E36" s="46"/>
      <c r="F36" s="87">
        <v>2022</v>
      </c>
      <c r="G36" s="20"/>
      <c r="H36" s="55">
        <v>7481</v>
      </c>
      <c r="I36" s="55"/>
      <c r="J36" s="55"/>
      <c r="K36" s="55">
        <v>506</v>
      </c>
      <c r="L36" s="55"/>
      <c r="M36" s="55"/>
      <c r="N36" s="2">
        <f t="shared" si="4"/>
        <v>6.7638016307980218</v>
      </c>
      <c r="O36" s="2"/>
      <c r="P36" s="2"/>
      <c r="Q36" s="55">
        <v>832</v>
      </c>
      <c r="R36" s="55"/>
      <c r="S36" s="55"/>
      <c r="T36" s="2">
        <f t="shared" si="5"/>
        <v>11.121507819810187</v>
      </c>
    </row>
    <row r="37" spans="1:21" ht="15" customHeight="1" x14ac:dyDescent="0.25">
      <c r="A37" s="16"/>
      <c r="B37" s="16"/>
      <c r="C37" s="100"/>
      <c r="D37" s="46"/>
      <c r="E37" s="46"/>
      <c r="F37" s="87">
        <v>2023</v>
      </c>
      <c r="G37" s="20"/>
      <c r="H37" s="55">
        <v>7526</v>
      </c>
      <c r="I37" s="55"/>
      <c r="J37" s="55"/>
      <c r="K37" s="55">
        <v>498</v>
      </c>
      <c r="L37" s="55"/>
      <c r="M37" s="55"/>
      <c r="N37" s="2">
        <f t="shared" si="4"/>
        <v>6.6170608557002391</v>
      </c>
      <c r="O37" s="2"/>
      <c r="P37" s="2"/>
      <c r="Q37" s="55">
        <v>453</v>
      </c>
      <c r="R37" s="55"/>
      <c r="S37" s="55"/>
      <c r="T37" s="2">
        <f t="shared" si="5"/>
        <v>6.0191336699441935</v>
      </c>
    </row>
    <row r="38" spans="1:21" ht="15" customHeight="1" x14ac:dyDescent="0.25">
      <c r="A38" s="16"/>
      <c r="B38" s="16"/>
      <c r="C38" s="100"/>
      <c r="D38" s="46"/>
      <c r="E38" s="46"/>
      <c r="F38" s="87">
        <v>2024</v>
      </c>
      <c r="G38" s="20"/>
      <c r="H38" s="1">
        <v>7657</v>
      </c>
      <c r="I38" s="1"/>
      <c r="J38" s="1"/>
      <c r="K38" s="1">
        <v>520</v>
      </c>
      <c r="L38" s="1"/>
      <c r="M38" s="1"/>
      <c r="N38" s="2">
        <f t="shared" si="4"/>
        <v>6.7911714770797964</v>
      </c>
      <c r="O38" s="2"/>
      <c r="P38" s="2"/>
      <c r="Q38" s="1">
        <v>389</v>
      </c>
      <c r="R38" s="1"/>
      <c r="S38" s="1"/>
      <c r="T38" s="2">
        <f t="shared" si="5"/>
        <v>5.0803186626616172</v>
      </c>
    </row>
    <row r="39" spans="1:21" ht="5.4" customHeight="1" x14ac:dyDescent="0.25">
      <c r="A39" s="17"/>
      <c r="B39" s="17"/>
      <c r="C39" s="44"/>
      <c r="D39" s="14"/>
      <c r="E39" s="14"/>
      <c r="F39" s="32"/>
      <c r="G39" s="41"/>
      <c r="H39" s="3"/>
      <c r="I39" s="3"/>
      <c r="J39" s="3"/>
      <c r="K39" s="3"/>
      <c r="L39" s="3"/>
      <c r="M39" s="3"/>
      <c r="N39" s="4"/>
      <c r="O39" s="4"/>
      <c r="P39" s="4"/>
      <c r="Q39" s="3"/>
      <c r="R39" s="3"/>
      <c r="S39" s="3"/>
      <c r="T39" s="4"/>
      <c r="U39" s="154"/>
    </row>
    <row r="40" spans="1:21" ht="5.4" customHeight="1" x14ac:dyDescent="0.25">
      <c r="A40" s="100"/>
      <c r="B40" s="100"/>
      <c r="C40" s="100"/>
      <c r="D40" s="46"/>
      <c r="E40" s="46"/>
      <c r="F40" s="87"/>
      <c r="G40" s="20"/>
      <c r="H40" s="5"/>
      <c r="I40" s="5"/>
      <c r="J40" s="5"/>
      <c r="K40" s="5"/>
      <c r="L40" s="5"/>
      <c r="M40" s="5"/>
      <c r="N40" s="6"/>
      <c r="O40" s="6"/>
      <c r="P40" s="6"/>
      <c r="Q40" s="5"/>
      <c r="R40" s="5"/>
      <c r="S40" s="5"/>
      <c r="T40" s="6"/>
    </row>
    <row r="41" spans="1:21" ht="15" customHeight="1" x14ac:dyDescent="0.25">
      <c r="A41" s="251" t="s">
        <v>33</v>
      </c>
      <c r="B41" s="99"/>
      <c r="C41" s="58" t="s">
        <v>47</v>
      </c>
      <c r="D41" s="113"/>
      <c r="E41" s="113"/>
      <c r="F41" s="54">
        <v>2017</v>
      </c>
      <c r="G41" s="50"/>
      <c r="H41" s="59">
        <v>57742</v>
      </c>
      <c r="I41" s="59"/>
      <c r="J41" s="59"/>
      <c r="K41" s="59">
        <v>3450</v>
      </c>
      <c r="L41" s="59"/>
      <c r="M41" s="59"/>
      <c r="N41" s="60">
        <f>+K41/H41*100</f>
        <v>5.9748536593813864</v>
      </c>
      <c r="O41" s="61"/>
      <c r="P41" s="61"/>
      <c r="Q41" s="59">
        <v>5138</v>
      </c>
      <c r="R41" s="59"/>
      <c r="S41" s="59"/>
      <c r="T41" s="60">
        <f>Q41/H41*100</f>
        <v>8.8982023483772643</v>
      </c>
      <c r="U41" s="128"/>
    </row>
    <row r="42" spans="1:21" ht="15" customHeight="1" x14ac:dyDescent="0.25">
      <c r="A42" s="251"/>
      <c r="B42" s="99"/>
      <c r="C42" s="62" t="s">
        <v>46</v>
      </c>
      <c r="D42" s="113"/>
      <c r="E42" s="113"/>
      <c r="F42" s="54">
        <v>2018</v>
      </c>
      <c r="G42" s="50"/>
      <c r="H42" s="63">
        <v>57108</v>
      </c>
      <c r="I42" s="63"/>
      <c r="J42" s="63"/>
      <c r="K42" s="63">
        <v>3651</v>
      </c>
      <c r="L42" s="63"/>
      <c r="M42" s="63"/>
      <c r="N42" s="60">
        <f t="shared" ref="N42:N48" si="6">+K42/H42*100</f>
        <v>6.3931498213910487</v>
      </c>
      <c r="O42" s="61"/>
      <c r="P42" s="61"/>
      <c r="Q42" s="63">
        <v>4285</v>
      </c>
      <c r="R42" s="63"/>
      <c r="S42" s="63"/>
      <c r="T42" s="60">
        <f t="shared" ref="T42:T48" si="7">Q42/H42*100</f>
        <v>7.5033270294879886</v>
      </c>
      <c r="U42" s="128"/>
    </row>
    <row r="43" spans="1:21" ht="15" customHeight="1" x14ac:dyDescent="0.25">
      <c r="A43" s="251"/>
      <c r="B43" s="99"/>
      <c r="C43" s="58"/>
      <c r="D43" s="113"/>
      <c r="E43" s="113"/>
      <c r="F43" s="54">
        <v>2019</v>
      </c>
      <c r="G43" s="50"/>
      <c r="H43" s="63">
        <v>56222</v>
      </c>
      <c r="I43" s="63"/>
      <c r="J43" s="63"/>
      <c r="K43" s="63">
        <v>3239</v>
      </c>
      <c r="L43" s="63"/>
      <c r="M43" s="63"/>
      <c r="N43" s="60">
        <f t="shared" si="6"/>
        <v>5.76108996478247</v>
      </c>
      <c r="O43" s="61"/>
      <c r="P43" s="61"/>
      <c r="Q43" s="63">
        <v>4125</v>
      </c>
      <c r="R43" s="63"/>
      <c r="S43" s="63"/>
      <c r="T43" s="60">
        <f t="shared" si="7"/>
        <v>7.3369855216819033</v>
      </c>
      <c r="U43" s="128"/>
    </row>
    <row r="44" spans="1:21" ht="15" customHeight="1" x14ac:dyDescent="0.25">
      <c r="A44" s="251"/>
      <c r="B44" s="99"/>
      <c r="C44" s="58"/>
      <c r="D44" s="113"/>
      <c r="E44" s="113"/>
      <c r="F44" s="54">
        <v>2020</v>
      </c>
      <c r="G44" s="50"/>
      <c r="H44" s="63">
        <v>54977</v>
      </c>
      <c r="I44" s="63"/>
      <c r="J44" s="63"/>
      <c r="K44" s="63">
        <v>3001</v>
      </c>
      <c r="L44" s="63"/>
      <c r="M44" s="63"/>
      <c r="N44" s="60">
        <f t="shared" si="6"/>
        <v>5.4586463430161709</v>
      </c>
      <c r="O44" s="61"/>
      <c r="P44" s="61"/>
      <c r="Q44" s="63">
        <v>4246</v>
      </c>
      <c r="R44" s="63"/>
      <c r="S44" s="63"/>
      <c r="T44" s="60">
        <f t="shared" si="7"/>
        <v>7.7232297142441384</v>
      </c>
      <c r="U44" s="128"/>
    </row>
    <row r="45" spans="1:21" ht="15" customHeight="1" x14ac:dyDescent="0.25">
      <c r="A45" s="251"/>
      <c r="B45" s="99"/>
      <c r="C45" s="58"/>
      <c r="D45" s="113"/>
      <c r="E45" s="113"/>
      <c r="F45" s="54">
        <v>2021</v>
      </c>
      <c r="G45" s="50"/>
      <c r="H45" s="63">
        <v>55617</v>
      </c>
      <c r="I45" s="63"/>
      <c r="J45" s="63"/>
      <c r="K45" s="63">
        <v>2856</v>
      </c>
      <c r="L45" s="63"/>
      <c r="M45" s="63"/>
      <c r="N45" s="60">
        <f t="shared" si="6"/>
        <v>5.1351205566643294</v>
      </c>
      <c r="O45" s="61"/>
      <c r="P45" s="61"/>
      <c r="Q45" s="63">
        <v>2216</v>
      </c>
      <c r="R45" s="63"/>
      <c r="S45" s="63"/>
      <c r="T45" s="60">
        <f t="shared" si="7"/>
        <v>3.9843932610532748</v>
      </c>
      <c r="U45" s="128"/>
    </row>
    <row r="46" spans="1:21" ht="15" customHeight="1" x14ac:dyDescent="0.25">
      <c r="A46" s="251"/>
      <c r="B46" s="99"/>
      <c r="C46" s="58"/>
      <c r="D46" s="113"/>
      <c r="E46" s="113"/>
      <c r="F46" s="54">
        <v>2022</v>
      </c>
      <c r="G46" s="50"/>
      <c r="H46" s="64">
        <v>54550</v>
      </c>
      <c r="I46" s="64"/>
      <c r="J46" s="64"/>
      <c r="K46" s="64">
        <v>2893</v>
      </c>
      <c r="L46" s="64"/>
      <c r="M46" s="64"/>
      <c r="N46" s="60">
        <f t="shared" si="6"/>
        <v>5.3033913840513289</v>
      </c>
      <c r="O46" s="61"/>
      <c r="P46" s="61"/>
      <c r="Q46" s="64">
        <v>3960</v>
      </c>
      <c r="R46" s="64"/>
      <c r="S46" s="64"/>
      <c r="T46" s="60">
        <f t="shared" si="7"/>
        <v>7.2593950504124667</v>
      </c>
      <c r="U46" s="128"/>
    </row>
    <row r="47" spans="1:21" ht="15" customHeight="1" x14ac:dyDescent="0.25">
      <c r="A47" s="251"/>
      <c r="B47" s="99"/>
      <c r="C47" s="58"/>
      <c r="D47" s="113"/>
      <c r="E47" s="113"/>
      <c r="F47" s="54">
        <v>2023</v>
      </c>
      <c r="G47" s="50"/>
      <c r="H47" s="64">
        <v>55197</v>
      </c>
      <c r="I47" s="64"/>
      <c r="J47" s="64"/>
      <c r="K47" s="64">
        <v>3067</v>
      </c>
      <c r="L47" s="64"/>
      <c r="M47" s="64"/>
      <c r="N47" s="60">
        <f t="shared" si="6"/>
        <v>5.5564614018877831</v>
      </c>
      <c r="O47" s="61"/>
      <c r="P47" s="61"/>
      <c r="Q47" s="64">
        <v>2420</v>
      </c>
      <c r="R47" s="64"/>
      <c r="S47" s="64"/>
      <c r="T47" s="60">
        <f t="shared" si="7"/>
        <v>4.3842962479844916</v>
      </c>
      <c r="U47" s="128"/>
    </row>
    <row r="48" spans="1:21" ht="15" customHeight="1" x14ac:dyDescent="0.25">
      <c r="A48" s="251"/>
      <c r="B48" s="99"/>
      <c r="C48" s="58"/>
      <c r="D48" s="113"/>
      <c r="E48" s="113"/>
      <c r="F48" s="54">
        <v>2024</v>
      </c>
      <c r="G48" s="50"/>
      <c r="H48" s="64">
        <v>56720</v>
      </c>
      <c r="I48" s="64"/>
      <c r="J48" s="64"/>
      <c r="K48" s="64">
        <v>3541</v>
      </c>
      <c r="L48" s="64"/>
      <c r="M48" s="64"/>
      <c r="N48" s="60">
        <f t="shared" si="6"/>
        <v>6.2429478138222843</v>
      </c>
      <c r="O48" s="61"/>
      <c r="P48" s="61"/>
      <c r="Q48" s="64">
        <v>2018</v>
      </c>
      <c r="R48" s="64"/>
      <c r="S48" s="64"/>
      <c r="T48" s="60">
        <f t="shared" si="7"/>
        <v>3.5578279266572634</v>
      </c>
      <c r="U48" s="128"/>
    </row>
    <row r="49" spans="1:21" ht="5.4" customHeight="1" x14ac:dyDescent="0.25">
      <c r="A49" s="17"/>
      <c r="B49" s="17"/>
      <c r="C49" s="44"/>
      <c r="D49" s="14"/>
      <c r="E49" s="14"/>
      <c r="F49" s="32"/>
      <c r="G49" s="41"/>
      <c r="H49" s="3"/>
      <c r="I49" s="3"/>
      <c r="J49" s="3"/>
      <c r="K49" s="3"/>
      <c r="L49" s="3"/>
      <c r="M49" s="3"/>
      <c r="N49" s="4"/>
      <c r="O49" s="4"/>
      <c r="P49" s="4"/>
      <c r="Q49" s="3"/>
      <c r="R49" s="3"/>
      <c r="S49" s="3"/>
      <c r="T49" s="4"/>
      <c r="U49" s="154"/>
    </row>
    <row r="50" spans="1:21" ht="5.4" customHeight="1" x14ac:dyDescent="0.25">
      <c r="A50" s="103"/>
      <c r="B50" s="103"/>
      <c r="C50" s="103"/>
      <c r="D50" s="103"/>
      <c r="E50" s="103"/>
      <c r="F50" s="54"/>
      <c r="G50" s="50"/>
      <c r="H50" s="88"/>
      <c r="I50" s="88"/>
      <c r="J50" s="88"/>
      <c r="K50" s="107"/>
      <c r="L50" s="107"/>
      <c r="M50" s="107"/>
      <c r="N50" s="107"/>
      <c r="O50" s="107"/>
      <c r="P50" s="107"/>
      <c r="Q50" s="107"/>
      <c r="R50" s="107"/>
      <c r="S50" s="107"/>
      <c r="T50" s="107"/>
    </row>
    <row r="51" spans="1:21" ht="15" customHeight="1" x14ac:dyDescent="0.25">
      <c r="A51" s="252" t="s">
        <v>34</v>
      </c>
      <c r="B51" s="100"/>
      <c r="C51" s="16" t="s">
        <v>45</v>
      </c>
      <c r="D51" s="46"/>
      <c r="E51" s="46"/>
      <c r="F51" s="87">
        <v>2017</v>
      </c>
      <c r="G51" s="20"/>
      <c r="H51" s="11">
        <v>64201</v>
      </c>
      <c r="I51" s="11"/>
      <c r="J51" s="11"/>
      <c r="K51" s="11">
        <v>4082</v>
      </c>
      <c r="L51" s="11"/>
      <c r="M51" s="11"/>
      <c r="N51" s="2">
        <f>+K51/H51*100</f>
        <v>6.3581564150091117</v>
      </c>
      <c r="O51" s="6"/>
      <c r="P51" s="6"/>
      <c r="Q51" s="11">
        <v>6428</v>
      </c>
      <c r="R51" s="11"/>
      <c r="S51" s="11"/>
      <c r="T51" s="2">
        <f>Q51/H51*100</f>
        <v>10.012305104281864</v>
      </c>
    </row>
    <row r="52" spans="1:21" ht="15" customHeight="1" x14ac:dyDescent="0.25">
      <c r="A52" s="252"/>
      <c r="B52" s="100"/>
      <c r="C52" s="19" t="s">
        <v>44</v>
      </c>
      <c r="D52" s="46"/>
      <c r="E52" s="46"/>
      <c r="F52" s="87">
        <v>2018</v>
      </c>
      <c r="G52" s="20"/>
      <c r="H52" s="12">
        <v>62303</v>
      </c>
      <c r="I52" s="12"/>
      <c r="J52" s="12"/>
      <c r="K52" s="12">
        <v>3734</v>
      </c>
      <c r="L52" s="12"/>
      <c r="M52" s="12"/>
      <c r="N52" s="2">
        <f t="shared" ref="N52:N58" si="8">+K52/H52*100</f>
        <v>5.9932908527679247</v>
      </c>
      <c r="O52" s="6"/>
      <c r="P52" s="6"/>
      <c r="Q52" s="12">
        <v>5632</v>
      </c>
      <c r="R52" s="12"/>
      <c r="S52" s="12"/>
      <c r="T52" s="2">
        <f t="shared" ref="T52:T58" si="9">Q52/H52*100</f>
        <v>9.0396931126912019</v>
      </c>
    </row>
    <row r="53" spans="1:21" ht="15" customHeight="1" x14ac:dyDescent="0.25">
      <c r="A53" s="252"/>
      <c r="B53" s="100"/>
      <c r="C53" s="16"/>
      <c r="D53" s="46"/>
      <c r="E53" s="46"/>
      <c r="F53" s="87">
        <v>2019</v>
      </c>
      <c r="G53" s="20"/>
      <c r="H53" s="12">
        <v>62205</v>
      </c>
      <c r="I53" s="12"/>
      <c r="J53" s="12"/>
      <c r="K53" s="12">
        <v>3563</v>
      </c>
      <c r="L53" s="12"/>
      <c r="M53" s="12"/>
      <c r="N53" s="2">
        <f t="shared" si="8"/>
        <v>5.7278353830077968</v>
      </c>
      <c r="O53" s="6"/>
      <c r="P53" s="6"/>
      <c r="Q53" s="12">
        <v>3661</v>
      </c>
      <c r="R53" s="12"/>
      <c r="S53" s="12"/>
      <c r="T53" s="2">
        <f t="shared" si="9"/>
        <v>5.8853789888272647</v>
      </c>
    </row>
    <row r="54" spans="1:21" ht="15" customHeight="1" x14ac:dyDescent="0.25">
      <c r="A54" s="252"/>
      <c r="B54" s="100"/>
      <c r="C54" s="16"/>
      <c r="D54" s="46"/>
      <c r="E54" s="46"/>
      <c r="F54" s="87">
        <v>2020</v>
      </c>
      <c r="G54" s="20"/>
      <c r="H54" s="12">
        <v>61245</v>
      </c>
      <c r="I54" s="12"/>
      <c r="J54" s="12"/>
      <c r="K54" s="12">
        <v>3399</v>
      </c>
      <c r="L54" s="12"/>
      <c r="M54" s="12"/>
      <c r="N54" s="2">
        <f t="shared" si="8"/>
        <v>5.5498408033308841</v>
      </c>
      <c r="O54" s="6"/>
      <c r="P54" s="6"/>
      <c r="Q54" s="12">
        <v>4359</v>
      </c>
      <c r="R54" s="12"/>
      <c r="S54" s="12"/>
      <c r="T54" s="2">
        <f t="shared" si="9"/>
        <v>7.1173156992407547</v>
      </c>
    </row>
    <row r="55" spans="1:21" ht="15" customHeight="1" x14ac:dyDescent="0.25">
      <c r="A55" s="252"/>
      <c r="B55" s="100"/>
      <c r="C55" s="16"/>
      <c r="D55" s="46"/>
      <c r="E55" s="46"/>
      <c r="F55" s="87">
        <v>2021</v>
      </c>
      <c r="G55" s="20"/>
      <c r="H55" s="12">
        <v>61212</v>
      </c>
      <c r="I55" s="12"/>
      <c r="J55" s="12"/>
      <c r="K55" s="12">
        <v>3356</v>
      </c>
      <c r="L55" s="12"/>
      <c r="M55" s="12"/>
      <c r="N55" s="2">
        <f t="shared" si="8"/>
        <v>5.4825851140299289</v>
      </c>
      <c r="O55" s="6"/>
      <c r="P55" s="6"/>
      <c r="Q55" s="12">
        <v>3389</v>
      </c>
      <c r="R55" s="12"/>
      <c r="S55" s="12"/>
      <c r="T55" s="2">
        <f t="shared" si="9"/>
        <v>5.5364961118734888</v>
      </c>
    </row>
    <row r="56" spans="1:21" ht="15" customHeight="1" x14ac:dyDescent="0.25">
      <c r="A56" s="252"/>
      <c r="B56" s="100"/>
      <c r="C56" s="16"/>
      <c r="D56" s="46"/>
      <c r="E56" s="46"/>
      <c r="F56" s="87">
        <v>2022</v>
      </c>
      <c r="G56" s="20"/>
      <c r="H56" s="64">
        <v>59771</v>
      </c>
      <c r="I56" s="64"/>
      <c r="J56" s="64"/>
      <c r="K56" s="64">
        <v>3459</v>
      </c>
      <c r="L56" s="64"/>
      <c r="M56" s="64"/>
      <c r="N56" s="2">
        <f t="shared" si="8"/>
        <v>5.787087383513744</v>
      </c>
      <c r="O56" s="6"/>
      <c r="P56" s="6"/>
      <c r="Q56" s="64">
        <v>4900</v>
      </c>
      <c r="R56" s="64"/>
      <c r="S56" s="64"/>
      <c r="T56" s="2">
        <f t="shared" si="9"/>
        <v>8.1979555302738785</v>
      </c>
    </row>
    <row r="57" spans="1:21" ht="15" customHeight="1" x14ac:dyDescent="0.25">
      <c r="A57" s="252"/>
      <c r="B57" s="100"/>
      <c r="C57" s="16"/>
      <c r="D57" s="46"/>
      <c r="E57" s="46"/>
      <c r="F57" s="87">
        <v>2023</v>
      </c>
      <c r="G57" s="20"/>
      <c r="H57" s="64">
        <v>60867</v>
      </c>
      <c r="I57" s="64"/>
      <c r="J57" s="64"/>
      <c r="K57" s="64">
        <v>3894</v>
      </c>
      <c r="L57" s="64"/>
      <c r="M57" s="64"/>
      <c r="N57" s="2">
        <f t="shared" si="8"/>
        <v>6.3975553255458619</v>
      </c>
      <c r="O57" s="6"/>
      <c r="P57" s="6"/>
      <c r="Q57" s="64">
        <v>2798</v>
      </c>
      <c r="R57" s="64"/>
      <c r="S57" s="64"/>
      <c r="T57" s="2">
        <f t="shared" si="9"/>
        <v>4.5969080125519577</v>
      </c>
    </row>
    <row r="58" spans="1:21" ht="15" customHeight="1" x14ac:dyDescent="0.25">
      <c r="A58" s="251"/>
      <c r="B58" s="99"/>
      <c r="C58" s="58"/>
      <c r="D58" s="113"/>
      <c r="E58" s="113"/>
      <c r="F58" s="54">
        <v>2024</v>
      </c>
      <c r="G58" s="50"/>
      <c r="H58" s="64">
        <v>62987</v>
      </c>
      <c r="I58" s="64"/>
      <c r="J58" s="64"/>
      <c r="K58" s="64">
        <v>4314</v>
      </c>
      <c r="L58" s="64"/>
      <c r="M58" s="64"/>
      <c r="N58" s="60">
        <f t="shared" si="8"/>
        <v>6.8490323400066684</v>
      </c>
      <c r="O58" s="61"/>
      <c r="P58" s="61"/>
      <c r="Q58" s="64">
        <v>2194</v>
      </c>
      <c r="R58" s="64"/>
      <c r="S58" s="64"/>
      <c r="T58" s="60">
        <f t="shared" si="9"/>
        <v>3.4832584501563817</v>
      </c>
    </row>
    <row r="59" spans="1:21" ht="5.4" customHeight="1" x14ac:dyDescent="0.25">
      <c r="A59" s="44"/>
      <c r="B59" s="44"/>
      <c r="C59" s="17"/>
      <c r="D59" s="14"/>
      <c r="E59" s="14"/>
      <c r="F59" s="32"/>
      <c r="G59" s="41"/>
      <c r="H59" s="65"/>
      <c r="I59" s="65"/>
      <c r="J59" s="65"/>
      <c r="K59" s="65"/>
      <c r="L59" s="65"/>
      <c r="M59" s="65"/>
      <c r="N59" s="4"/>
      <c r="O59" s="13"/>
      <c r="P59" s="13"/>
      <c r="Q59" s="65"/>
      <c r="R59" s="65"/>
      <c r="S59" s="65"/>
      <c r="T59" s="4"/>
      <c r="U59" s="154"/>
    </row>
    <row r="60" spans="1:21" ht="5.4" customHeight="1" x14ac:dyDescent="0.25">
      <c r="A60" s="100"/>
      <c r="B60" s="100"/>
      <c r="C60" s="100"/>
      <c r="D60" s="46"/>
      <c r="E60" s="46"/>
      <c r="F60" s="87"/>
      <c r="G60" s="20"/>
      <c r="H60" s="64"/>
      <c r="I60" s="64"/>
      <c r="J60" s="64"/>
      <c r="K60" s="64"/>
      <c r="L60" s="64"/>
      <c r="M60" s="64"/>
      <c r="N60" s="6"/>
      <c r="O60" s="6"/>
      <c r="P60" s="6"/>
      <c r="Q60" s="64"/>
      <c r="R60" s="64"/>
      <c r="S60" s="64"/>
      <c r="T60" s="6"/>
    </row>
    <row r="61" spans="1:21" ht="15" customHeight="1" x14ac:dyDescent="0.25">
      <c r="A61" s="252"/>
      <c r="B61" s="100"/>
      <c r="C61" s="16" t="s">
        <v>43</v>
      </c>
      <c r="D61" s="46"/>
      <c r="E61" s="46"/>
      <c r="F61" s="87">
        <v>2017</v>
      </c>
      <c r="G61" s="20"/>
      <c r="H61" s="11">
        <v>573095</v>
      </c>
      <c r="I61" s="11"/>
      <c r="J61" s="11"/>
      <c r="K61" s="11">
        <v>37361</v>
      </c>
      <c r="L61" s="11"/>
      <c r="M61" s="11"/>
      <c r="N61" s="2">
        <f>+K61/H61*100</f>
        <v>6.5191634894738222</v>
      </c>
      <c r="O61" s="6"/>
      <c r="P61" s="6"/>
      <c r="Q61" s="11">
        <v>67400</v>
      </c>
      <c r="R61" s="11"/>
      <c r="S61" s="11"/>
      <c r="T61" s="2">
        <f>Q61/H61*100</f>
        <v>11.760702850312775</v>
      </c>
    </row>
    <row r="62" spans="1:21" ht="15" customHeight="1" x14ac:dyDescent="0.25">
      <c r="A62" s="252"/>
      <c r="B62" s="100"/>
      <c r="C62" s="19" t="s">
        <v>42</v>
      </c>
      <c r="D62" s="46"/>
      <c r="E62" s="46"/>
      <c r="F62" s="87">
        <v>2018</v>
      </c>
      <c r="G62" s="20"/>
      <c r="H62" s="12">
        <v>554623</v>
      </c>
      <c r="I62" s="12"/>
      <c r="J62" s="12"/>
      <c r="K62" s="12">
        <v>37800</v>
      </c>
      <c r="L62" s="12"/>
      <c r="M62" s="12"/>
      <c r="N62" s="2">
        <f t="shared" ref="N62:N68" si="10">+K62/H62*100</f>
        <v>6.8154403982525062</v>
      </c>
      <c r="O62" s="6"/>
      <c r="P62" s="6"/>
      <c r="Q62" s="12">
        <v>56272</v>
      </c>
      <c r="R62" s="12"/>
      <c r="S62" s="12"/>
      <c r="T62" s="2">
        <f t="shared" ref="T62:T68" si="11">Q62/H62*100</f>
        <v>10.145991060594312</v>
      </c>
    </row>
    <row r="63" spans="1:21" ht="15" customHeight="1" x14ac:dyDescent="0.25">
      <c r="A63" s="252"/>
      <c r="B63" s="100"/>
      <c r="C63" s="16"/>
      <c r="D63" s="46"/>
      <c r="E63" s="46"/>
      <c r="F63" s="87">
        <v>2019</v>
      </c>
      <c r="G63" s="20"/>
      <c r="H63" s="12">
        <v>546513</v>
      </c>
      <c r="I63" s="12"/>
      <c r="J63" s="12"/>
      <c r="K63" s="12">
        <v>37945</v>
      </c>
      <c r="L63" s="12"/>
      <c r="M63" s="12"/>
      <c r="N63" s="2">
        <f t="shared" si="10"/>
        <v>6.9431102279360237</v>
      </c>
      <c r="O63" s="6"/>
      <c r="P63" s="6"/>
      <c r="Q63" s="12">
        <v>46055</v>
      </c>
      <c r="R63" s="12"/>
      <c r="S63" s="12"/>
      <c r="T63" s="2">
        <f t="shared" si="11"/>
        <v>8.4270639490734887</v>
      </c>
    </row>
    <row r="64" spans="1:21" ht="15" customHeight="1" x14ac:dyDescent="0.25">
      <c r="A64" s="252"/>
      <c r="B64" s="100"/>
      <c r="C64" s="16"/>
      <c r="D64" s="46"/>
      <c r="E64" s="46"/>
      <c r="F64" s="87">
        <v>2020</v>
      </c>
      <c r="G64" s="20"/>
      <c r="H64" s="12">
        <v>535661</v>
      </c>
      <c r="I64" s="12"/>
      <c r="J64" s="12"/>
      <c r="K64" s="12">
        <v>35539</v>
      </c>
      <c r="L64" s="12"/>
      <c r="M64" s="12"/>
      <c r="N64" s="2">
        <f t="shared" si="10"/>
        <v>6.6346065888687065</v>
      </c>
      <c r="O64" s="6"/>
      <c r="P64" s="6"/>
      <c r="Q64" s="12">
        <v>46391</v>
      </c>
      <c r="R64" s="12"/>
      <c r="S64" s="12"/>
      <c r="T64" s="2">
        <f t="shared" si="11"/>
        <v>8.6605147658687116</v>
      </c>
    </row>
    <row r="65" spans="1:21" ht="15" customHeight="1" x14ac:dyDescent="0.25">
      <c r="A65" s="252"/>
      <c r="B65" s="100"/>
      <c r="C65" s="16"/>
      <c r="D65" s="46"/>
      <c r="E65" s="46"/>
      <c r="F65" s="87">
        <v>2021</v>
      </c>
      <c r="G65" s="20"/>
      <c r="H65" s="12">
        <v>548703</v>
      </c>
      <c r="I65" s="12"/>
      <c r="J65" s="12"/>
      <c r="K65" s="12">
        <v>37054</v>
      </c>
      <c r="L65" s="12"/>
      <c r="M65" s="12"/>
      <c r="N65" s="2">
        <f t="shared" si="10"/>
        <v>6.7530157480458461</v>
      </c>
      <c r="O65" s="6"/>
      <c r="P65" s="6"/>
      <c r="Q65" s="12">
        <v>24012</v>
      </c>
      <c r="R65" s="12"/>
      <c r="S65" s="12"/>
      <c r="T65" s="2">
        <f t="shared" si="11"/>
        <v>4.3761379106729867</v>
      </c>
    </row>
    <row r="66" spans="1:21" ht="15" customHeight="1" x14ac:dyDescent="0.25">
      <c r="A66" s="252"/>
      <c r="B66" s="100"/>
      <c r="C66" s="16"/>
      <c r="D66" s="46"/>
      <c r="E66" s="46"/>
      <c r="F66" s="87">
        <v>2022</v>
      </c>
      <c r="G66" s="20"/>
      <c r="H66" s="64">
        <v>544403</v>
      </c>
      <c r="I66" s="64"/>
      <c r="J66" s="64"/>
      <c r="K66" s="64">
        <v>39764</v>
      </c>
      <c r="L66" s="64"/>
      <c r="M66" s="64"/>
      <c r="N66" s="2">
        <f t="shared" si="10"/>
        <v>7.304147846356468</v>
      </c>
      <c r="O66" s="6"/>
      <c r="P66" s="6"/>
      <c r="Q66" s="64">
        <v>44064</v>
      </c>
      <c r="R66" s="64"/>
      <c r="S66" s="64"/>
      <c r="T66" s="2">
        <f t="shared" si="11"/>
        <v>8.0940038905002361</v>
      </c>
    </row>
    <row r="67" spans="1:21" ht="15" customHeight="1" x14ac:dyDescent="0.25">
      <c r="A67" s="252"/>
      <c r="B67" s="100"/>
      <c r="C67" s="16"/>
      <c r="D67" s="46"/>
      <c r="E67" s="46"/>
      <c r="F67" s="87">
        <v>2023</v>
      </c>
      <c r="G67" s="20"/>
      <c r="H67" s="64">
        <v>560963</v>
      </c>
      <c r="I67" s="64"/>
      <c r="J67" s="64"/>
      <c r="K67" s="64">
        <v>42952</v>
      </c>
      <c r="L67" s="64"/>
      <c r="M67" s="64"/>
      <c r="N67" s="2">
        <f t="shared" si="10"/>
        <v>7.6568329818544179</v>
      </c>
      <c r="O67" s="6"/>
      <c r="P67" s="6"/>
      <c r="Q67" s="64">
        <v>26392</v>
      </c>
      <c r="R67" s="64"/>
      <c r="S67" s="64"/>
      <c r="T67" s="2">
        <f t="shared" si="11"/>
        <v>4.7047666245367337</v>
      </c>
    </row>
    <row r="68" spans="1:21" ht="15" customHeight="1" x14ac:dyDescent="0.25">
      <c r="A68" s="252"/>
      <c r="B68" s="100"/>
      <c r="C68" s="16"/>
      <c r="D68" s="46"/>
      <c r="E68" s="46"/>
      <c r="F68" s="87">
        <v>2024</v>
      </c>
      <c r="G68" s="20"/>
      <c r="H68" s="64">
        <v>583270</v>
      </c>
      <c r="I68" s="64"/>
      <c r="J68" s="64"/>
      <c r="K68" s="64">
        <v>45713</v>
      </c>
      <c r="L68" s="64"/>
      <c r="M68" s="64"/>
      <c r="N68" s="2">
        <f t="shared" si="10"/>
        <v>7.8373651996502485</v>
      </c>
      <c r="O68" s="6"/>
      <c r="P68" s="6"/>
      <c r="Q68" s="64">
        <v>23406</v>
      </c>
      <c r="R68" s="64"/>
      <c r="S68" s="64"/>
      <c r="T68" s="2">
        <f t="shared" si="11"/>
        <v>4.0128928283642225</v>
      </c>
    </row>
    <row r="69" spans="1:21" ht="6" customHeight="1" thickBot="1" x14ac:dyDescent="0.3">
      <c r="A69" s="66"/>
      <c r="B69" s="66"/>
      <c r="C69" s="67"/>
      <c r="D69" s="68"/>
      <c r="E69" s="68"/>
      <c r="F69" s="74"/>
      <c r="G69" s="52"/>
      <c r="H69" s="69"/>
      <c r="I69" s="69"/>
      <c r="J69" s="69"/>
      <c r="K69" s="69"/>
      <c r="L69" s="69"/>
      <c r="M69" s="69"/>
      <c r="N69" s="70"/>
      <c r="O69" s="70"/>
      <c r="P69" s="70"/>
      <c r="Q69" s="69"/>
      <c r="R69" s="69"/>
      <c r="S69" s="69"/>
      <c r="T69" s="70"/>
      <c r="U69" s="133"/>
    </row>
  </sheetData>
  <mergeCells count="11">
    <mergeCell ref="A41:A48"/>
    <mergeCell ref="A51:A58"/>
    <mergeCell ref="A61:A68"/>
    <mergeCell ref="A1:U1"/>
    <mergeCell ref="A2:U2"/>
    <mergeCell ref="A4:A6"/>
    <mergeCell ref="B4:C9"/>
    <mergeCell ref="F4:F9"/>
    <mergeCell ref="H4:H9"/>
    <mergeCell ref="K4:O4"/>
    <mergeCell ref="Q4:U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464"/>
  <sheetViews>
    <sheetView view="pageBreakPreview" zoomScale="130" zoomScaleNormal="100" zoomScaleSheetLayoutView="130" workbookViewId="0">
      <selection activeCell="D21" sqref="D21"/>
    </sheetView>
  </sheetViews>
  <sheetFormatPr defaultColWidth="21.44140625" defaultRowHeight="13.2" x14ac:dyDescent="0.25"/>
  <cols>
    <col min="1" max="1" width="2.109375" style="121" customWidth="1"/>
    <col min="2" max="2" width="2.33203125" style="122" customWidth="1"/>
    <col min="3" max="3" width="19" style="121" customWidth="1"/>
    <col min="4" max="4" width="14.109375" style="121" customWidth="1"/>
    <col min="5" max="5" width="4.33203125" style="121" customWidth="1"/>
    <col min="6" max="6" width="7.109375" style="123" customWidth="1"/>
    <col min="7" max="7" width="1.6640625" style="120" customWidth="1"/>
    <col min="8" max="8" width="10.6640625" style="123" customWidth="1"/>
    <col min="9" max="10" width="1.6640625" style="123" customWidth="1"/>
    <col min="11" max="11" width="8.5546875" style="123" bestFit="1" customWidth="1"/>
    <col min="12" max="12" width="1.6640625" style="123" customWidth="1"/>
    <col min="13" max="13" width="2" style="123" customWidth="1"/>
    <col min="14" max="14" width="6.21875" style="123" bestFit="1" customWidth="1"/>
    <col min="15" max="15" width="1.6640625" style="123" customWidth="1"/>
    <col min="16" max="16" width="3.5546875" style="123" customWidth="1"/>
    <col min="17" max="17" width="8.5546875" style="123" bestFit="1" customWidth="1"/>
    <col min="18" max="18" width="1.6640625" style="123" customWidth="1"/>
    <col min="19" max="19" width="2" style="123" customWidth="1"/>
    <col min="20" max="20" width="6.21875" style="123" bestFit="1" customWidth="1"/>
    <col min="21" max="21" width="2.109375" style="120" customWidth="1"/>
    <col min="22" max="22" width="8.109375" style="120" bestFit="1" customWidth="1"/>
    <col min="23" max="25" width="7" style="120" bestFit="1" customWidth="1"/>
    <col min="26" max="26" width="8.109375" style="120" bestFit="1" customWidth="1"/>
    <col min="27" max="29" width="7" style="120" bestFit="1" customWidth="1"/>
    <col min="30" max="30" width="8.109375" style="120" bestFit="1" customWidth="1"/>
    <col min="31" max="16384" width="21.44140625" style="120"/>
  </cols>
  <sheetData>
    <row r="1" spans="1:40" ht="12" customHeight="1" x14ac:dyDescent="0.25">
      <c r="A1" s="238" t="s">
        <v>26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</row>
    <row r="2" spans="1:40" ht="12" customHeight="1" x14ac:dyDescent="0.25">
      <c r="A2" s="257" t="s">
        <v>132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</row>
    <row r="3" spans="1:40" ht="12" customHeight="1" thickBot="1" x14ac:dyDescent="0.3"/>
    <row r="4" spans="1:40" ht="30" customHeight="1" thickBot="1" x14ac:dyDescent="0.3">
      <c r="A4" s="240"/>
      <c r="B4" s="243" t="s">
        <v>215</v>
      </c>
      <c r="C4" s="243"/>
      <c r="D4" s="243"/>
      <c r="E4" s="101"/>
      <c r="F4" s="254" t="s">
        <v>23</v>
      </c>
      <c r="G4" s="110"/>
      <c r="H4" s="246" t="s">
        <v>137</v>
      </c>
      <c r="I4" s="106"/>
      <c r="J4" s="124"/>
      <c r="K4" s="249" t="s">
        <v>139</v>
      </c>
      <c r="L4" s="249"/>
      <c r="M4" s="249"/>
      <c r="N4" s="249"/>
      <c r="O4" s="249"/>
      <c r="P4" s="125"/>
      <c r="Q4" s="249" t="s">
        <v>140</v>
      </c>
      <c r="R4" s="249"/>
      <c r="S4" s="249"/>
      <c r="T4" s="249"/>
      <c r="U4" s="249"/>
    </row>
    <row r="5" spans="1:40" ht="6.6" customHeight="1" x14ac:dyDescent="0.25">
      <c r="A5" s="241"/>
      <c r="B5" s="244"/>
      <c r="C5" s="244"/>
      <c r="D5" s="244"/>
      <c r="E5" s="102"/>
      <c r="F5" s="255"/>
      <c r="G5" s="111"/>
      <c r="H5" s="247"/>
      <c r="I5" s="107"/>
      <c r="J5" s="107"/>
      <c r="K5" s="126"/>
      <c r="L5" s="126"/>
      <c r="M5" s="126"/>
      <c r="N5" s="125"/>
      <c r="O5" s="125"/>
      <c r="P5" s="125"/>
      <c r="Q5" s="126"/>
      <c r="R5" s="126"/>
      <c r="S5" s="126"/>
      <c r="T5" s="125"/>
      <c r="U5" s="127"/>
    </row>
    <row r="6" spans="1:40" ht="15" customHeight="1" x14ac:dyDescent="0.25">
      <c r="A6" s="241"/>
      <c r="B6" s="244"/>
      <c r="C6" s="244"/>
      <c r="D6" s="244"/>
      <c r="E6" s="102"/>
      <c r="F6" s="255"/>
      <c r="G6" s="50"/>
      <c r="H6" s="247"/>
      <c r="I6" s="88"/>
      <c r="J6" s="88"/>
      <c r="K6" s="38" t="s">
        <v>191</v>
      </c>
      <c r="L6" s="38"/>
      <c r="M6" s="38"/>
      <c r="N6" s="38" t="s">
        <v>190</v>
      </c>
      <c r="O6" s="38"/>
      <c r="P6" s="38"/>
      <c r="Q6" s="38" t="s">
        <v>191</v>
      </c>
      <c r="R6" s="38"/>
      <c r="S6" s="38"/>
      <c r="T6" s="38" t="s">
        <v>190</v>
      </c>
      <c r="U6" s="128"/>
    </row>
    <row r="7" spans="1:40" ht="15" customHeight="1" x14ac:dyDescent="0.25">
      <c r="A7" s="111"/>
      <c r="B7" s="244"/>
      <c r="C7" s="244"/>
      <c r="D7" s="244"/>
      <c r="E7" s="102"/>
      <c r="F7" s="255"/>
      <c r="G7" s="50"/>
      <c r="H7" s="247"/>
      <c r="I7" s="88"/>
      <c r="J7" s="88"/>
      <c r="K7" s="89" t="s">
        <v>188</v>
      </c>
      <c r="L7" s="38"/>
      <c r="M7" s="38"/>
      <c r="N7" s="89" t="s">
        <v>189</v>
      </c>
      <c r="O7" s="38"/>
      <c r="P7" s="38"/>
      <c r="Q7" s="89" t="s">
        <v>188</v>
      </c>
      <c r="R7" s="38"/>
      <c r="S7" s="38"/>
      <c r="T7" s="89" t="s">
        <v>189</v>
      </c>
      <c r="U7" s="128"/>
    </row>
    <row r="8" spans="1:40" ht="15" customHeight="1" x14ac:dyDescent="0.25">
      <c r="A8" s="111"/>
      <c r="B8" s="244"/>
      <c r="C8" s="244"/>
      <c r="D8" s="244"/>
      <c r="E8" s="102"/>
      <c r="F8" s="255"/>
      <c r="G8" s="50"/>
      <c r="H8" s="247"/>
      <c r="I8" s="88"/>
      <c r="J8" s="88"/>
      <c r="K8" s="88"/>
      <c r="L8" s="88"/>
      <c r="M8" s="88"/>
      <c r="N8" s="38" t="s">
        <v>62</v>
      </c>
      <c r="O8" s="38"/>
      <c r="P8" s="38"/>
      <c r="Q8" s="129"/>
      <c r="R8" s="129"/>
      <c r="S8" s="129"/>
      <c r="T8" s="38" t="s">
        <v>62</v>
      </c>
      <c r="U8" s="128"/>
    </row>
    <row r="9" spans="1:40" ht="5.4" customHeight="1" thickBot="1" x14ac:dyDescent="0.3">
      <c r="A9" s="112"/>
      <c r="B9" s="245"/>
      <c r="C9" s="245"/>
      <c r="D9" s="245"/>
      <c r="E9" s="104"/>
      <c r="F9" s="256"/>
      <c r="G9" s="52"/>
      <c r="H9" s="248"/>
      <c r="I9" s="130"/>
      <c r="J9" s="130"/>
      <c r="K9" s="131"/>
      <c r="L9" s="131"/>
      <c r="M9" s="131"/>
      <c r="N9" s="47"/>
      <c r="O9" s="47"/>
      <c r="P9" s="47"/>
      <c r="Q9" s="132"/>
      <c r="R9" s="132"/>
      <c r="S9" s="132"/>
      <c r="T9" s="47"/>
      <c r="U9" s="133"/>
      <c r="AN9" s="134"/>
    </row>
    <row r="10" spans="1:40" ht="5.4" customHeight="1" x14ac:dyDescent="0.25">
      <c r="A10" s="111"/>
      <c r="B10" s="103"/>
      <c r="C10" s="103"/>
      <c r="D10" s="103"/>
      <c r="E10" s="103"/>
      <c r="F10" s="54"/>
      <c r="G10" s="50"/>
      <c r="H10" s="49"/>
      <c r="I10" s="49"/>
      <c r="J10" s="49"/>
      <c r="K10" s="48"/>
      <c r="L10" s="48"/>
      <c r="M10" s="48"/>
      <c r="N10" s="107"/>
      <c r="O10" s="107"/>
      <c r="P10" s="107"/>
      <c r="Q10" s="48"/>
      <c r="R10" s="48"/>
      <c r="S10" s="48"/>
      <c r="T10" s="107"/>
      <c r="AH10" s="134"/>
      <c r="AI10" s="134"/>
      <c r="AJ10" s="134"/>
      <c r="AK10" s="134"/>
      <c r="AM10" s="135"/>
      <c r="AN10" s="136"/>
    </row>
    <row r="11" spans="1:40" ht="15" customHeight="1" x14ac:dyDescent="0.25">
      <c r="A11" s="258"/>
      <c r="B11" s="16" t="s">
        <v>38</v>
      </c>
      <c r="C11" s="46"/>
      <c r="D11" s="46"/>
      <c r="E11" s="46"/>
      <c r="F11" s="174">
        <v>2017</v>
      </c>
      <c r="G11" s="175"/>
      <c r="H11" s="421">
        <f t="shared" ref="H11:H18" si="0">+H21+H79+H117+H223+H281</f>
        <v>726362</v>
      </c>
      <c r="I11" s="90"/>
      <c r="J11" s="90"/>
      <c r="K11" s="421">
        <f t="shared" ref="K11:K18" si="1">+K21+K79+K117+K223+K281</f>
        <v>46852</v>
      </c>
      <c r="L11" s="90"/>
      <c r="M11" s="90"/>
      <c r="N11" s="91">
        <f>+K11/H11*100</f>
        <v>6.4502272971328347</v>
      </c>
      <c r="O11" s="91"/>
      <c r="P11" s="91"/>
      <c r="Q11" s="421">
        <f t="shared" ref="Q11:Q18" si="2">+Q21+Q79+Q117+Q223+Q281</f>
        <v>82518</v>
      </c>
      <c r="R11" s="90"/>
      <c r="S11" s="90"/>
      <c r="T11" s="91">
        <f>+Q11/H11*100</f>
        <v>11.360451124921182</v>
      </c>
      <c r="AH11" s="134"/>
      <c r="AI11" s="134"/>
      <c r="AJ11" s="134"/>
      <c r="AM11" s="135"/>
      <c r="AN11" s="136"/>
    </row>
    <row r="12" spans="1:40" ht="15" customHeight="1" x14ac:dyDescent="0.25">
      <c r="A12" s="258"/>
      <c r="B12" s="19" t="s">
        <v>39</v>
      </c>
      <c r="C12" s="46"/>
      <c r="D12" s="46"/>
      <c r="E12" s="46"/>
      <c r="F12" s="174">
        <v>2018</v>
      </c>
      <c r="G12" s="175"/>
      <c r="H12" s="421">
        <f t="shared" si="0"/>
        <v>704692</v>
      </c>
      <c r="I12" s="90"/>
      <c r="J12" s="90"/>
      <c r="K12" s="421">
        <f t="shared" si="1"/>
        <v>47247</v>
      </c>
      <c r="L12" s="90"/>
      <c r="M12" s="90"/>
      <c r="N12" s="91">
        <f t="shared" ref="N12:N18" si="3">+K12/H12*100</f>
        <v>6.7046312431530364</v>
      </c>
      <c r="O12" s="91"/>
      <c r="P12" s="91"/>
      <c r="Q12" s="421">
        <f t="shared" si="2"/>
        <v>68917</v>
      </c>
      <c r="R12" s="90"/>
      <c r="S12" s="90"/>
      <c r="T12" s="91">
        <f t="shared" ref="T12:T18" si="4">+Q12/H12*100</f>
        <v>9.7797335573555539</v>
      </c>
      <c r="AH12" s="134"/>
      <c r="AI12" s="134"/>
      <c r="AJ12" s="134"/>
      <c r="AM12" s="135"/>
      <c r="AN12" s="136"/>
    </row>
    <row r="13" spans="1:40" ht="15" customHeight="1" x14ac:dyDescent="0.25">
      <c r="A13" s="258"/>
      <c r="B13" s="30"/>
      <c r="C13" s="46"/>
      <c r="D13" s="46"/>
      <c r="E13" s="46"/>
      <c r="F13" s="174">
        <v>2019</v>
      </c>
      <c r="G13" s="175"/>
      <c r="H13" s="421">
        <f t="shared" si="0"/>
        <v>695377</v>
      </c>
      <c r="I13" s="90"/>
      <c r="J13" s="90"/>
      <c r="K13" s="421">
        <f t="shared" si="1"/>
        <v>46859</v>
      </c>
      <c r="L13" s="90"/>
      <c r="M13" s="90"/>
      <c r="N13" s="91">
        <f t="shared" si="3"/>
        <v>6.7386468059771882</v>
      </c>
      <c r="O13" s="91"/>
      <c r="P13" s="91"/>
      <c r="Q13" s="421">
        <f t="shared" si="2"/>
        <v>56174</v>
      </c>
      <c r="R13" s="90"/>
      <c r="S13" s="90"/>
      <c r="T13" s="91">
        <f t="shared" si="4"/>
        <v>8.0782079361267343</v>
      </c>
      <c r="AH13" s="134"/>
      <c r="AI13" s="134"/>
      <c r="AJ13" s="134"/>
      <c r="AM13" s="135"/>
      <c r="AN13" s="136"/>
    </row>
    <row r="14" spans="1:40" ht="15" customHeight="1" x14ac:dyDescent="0.25">
      <c r="A14" s="258"/>
      <c r="B14" s="30"/>
      <c r="C14" s="46"/>
      <c r="D14" s="46"/>
      <c r="E14" s="46"/>
      <c r="F14" s="174">
        <v>2020</v>
      </c>
      <c r="G14" s="175"/>
      <c r="H14" s="421">
        <f t="shared" si="0"/>
        <v>681832</v>
      </c>
      <c r="I14" s="90"/>
      <c r="J14" s="90"/>
      <c r="K14" s="421">
        <f t="shared" si="1"/>
        <v>43928</v>
      </c>
      <c r="L14" s="90"/>
      <c r="M14" s="90"/>
      <c r="N14" s="91">
        <f t="shared" si="3"/>
        <v>6.4426427624400153</v>
      </c>
      <c r="O14" s="91"/>
      <c r="P14" s="91"/>
      <c r="Q14" s="421">
        <f t="shared" si="2"/>
        <v>57473</v>
      </c>
      <c r="R14" s="90"/>
      <c r="S14" s="90"/>
      <c r="T14" s="91">
        <f t="shared" si="4"/>
        <v>8.4292025014959684</v>
      </c>
      <c r="AH14" s="134"/>
      <c r="AI14" s="134"/>
      <c r="AJ14" s="134"/>
      <c r="AM14" s="135"/>
      <c r="AN14" s="136"/>
    </row>
    <row r="15" spans="1:40" ht="15" customHeight="1" x14ac:dyDescent="0.25">
      <c r="A15" s="258"/>
      <c r="B15" s="30"/>
      <c r="C15" s="46"/>
      <c r="D15" s="46"/>
      <c r="E15" s="46"/>
      <c r="F15" s="174">
        <v>2021</v>
      </c>
      <c r="G15" s="175"/>
      <c r="H15" s="421">
        <f t="shared" si="0"/>
        <v>696190</v>
      </c>
      <c r="I15" s="90"/>
      <c r="J15" s="90"/>
      <c r="K15" s="421">
        <f t="shared" si="1"/>
        <v>45314</v>
      </c>
      <c r="L15" s="90"/>
      <c r="M15" s="90"/>
      <c r="N15" s="91">
        <f t="shared" si="3"/>
        <v>6.508855341214324</v>
      </c>
      <c r="O15" s="91"/>
      <c r="P15" s="91"/>
      <c r="Q15" s="421">
        <f t="shared" si="2"/>
        <v>30956</v>
      </c>
      <c r="R15" s="90"/>
      <c r="S15" s="90"/>
      <c r="T15" s="91">
        <f t="shared" si="4"/>
        <v>4.4464873094988437</v>
      </c>
      <c r="AH15" s="134"/>
      <c r="AI15" s="134"/>
      <c r="AJ15" s="134"/>
      <c r="AK15" s="134"/>
      <c r="AM15" s="135"/>
      <c r="AN15" s="136"/>
    </row>
    <row r="16" spans="1:40" ht="15" customHeight="1" x14ac:dyDescent="0.25">
      <c r="A16" s="258"/>
      <c r="B16" s="30"/>
      <c r="C16" s="46"/>
      <c r="D16" s="46"/>
      <c r="E16" s="46"/>
      <c r="F16" s="174">
        <v>2022</v>
      </c>
      <c r="G16" s="175"/>
      <c r="H16" s="421">
        <f t="shared" si="0"/>
        <v>688844</v>
      </c>
      <c r="I16" s="90"/>
      <c r="J16" s="90"/>
      <c r="K16" s="421">
        <f t="shared" si="1"/>
        <v>48124</v>
      </c>
      <c r="L16" s="90"/>
      <c r="M16" s="90"/>
      <c r="N16" s="91">
        <f t="shared" si="3"/>
        <v>6.9861971651055965</v>
      </c>
      <c r="O16" s="91"/>
      <c r="P16" s="91"/>
      <c r="Q16" s="421">
        <f t="shared" si="2"/>
        <v>55470</v>
      </c>
      <c r="R16" s="90"/>
      <c r="S16" s="90"/>
      <c r="T16" s="91">
        <f t="shared" si="4"/>
        <v>8.0526214934005367</v>
      </c>
      <c r="AH16" s="134"/>
      <c r="AI16" s="134"/>
      <c r="AJ16" s="134"/>
      <c r="AM16" s="135"/>
      <c r="AN16" s="136"/>
    </row>
    <row r="17" spans="1:40" ht="15" customHeight="1" x14ac:dyDescent="0.25">
      <c r="A17" s="258"/>
      <c r="B17" s="30"/>
      <c r="C17" s="46"/>
      <c r="D17" s="46"/>
      <c r="E17" s="46"/>
      <c r="F17" s="174">
        <v>2023</v>
      </c>
      <c r="G17" s="175"/>
      <c r="H17" s="421">
        <f t="shared" si="0"/>
        <v>707637</v>
      </c>
      <c r="I17" s="90"/>
      <c r="J17" s="90"/>
      <c r="K17" s="421">
        <f t="shared" si="1"/>
        <v>51870</v>
      </c>
      <c r="L17" s="90"/>
      <c r="M17" s="90"/>
      <c r="N17" s="91">
        <f t="shared" si="3"/>
        <v>7.3300293794699822</v>
      </c>
      <c r="O17" s="91"/>
      <c r="P17" s="91"/>
      <c r="Q17" s="421">
        <f t="shared" si="2"/>
        <v>33077</v>
      </c>
      <c r="R17" s="90"/>
      <c r="S17" s="90"/>
      <c r="T17" s="91">
        <f t="shared" si="4"/>
        <v>4.6742892189074343</v>
      </c>
      <c r="AH17" s="134"/>
      <c r="AI17" s="134"/>
      <c r="AJ17" s="134"/>
      <c r="AM17" s="135"/>
      <c r="AN17" s="136"/>
    </row>
    <row r="18" spans="1:40" ht="15" customHeight="1" x14ac:dyDescent="0.25">
      <c r="A18" s="258"/>
      <c r="B18" s="30"/>
      <c r="C18" s="46"/>
      <c r="D18" s="46"/>
      <c r="E18" s="46"/>
      <c r="F18" s="174">
        <v>2024</v>
      </c>
      <c r="G18" s="175"/>
      <c r="H18" s="421">
        <f t="shared" si="0"/>
        <v>734089</v>
      </c>
      <c r="I18" s="90"/>
      <c r="J18" s="90"/>
      <c r="K18" s="421">
        <f t="shared" si="1"/>
        <v>55376</v>
      </c>
      <c r="L18" s="90"/>
      <c r="M18" s="90"/>
      <c r="N18" s="91">
        <f t="shared" si="3"/>
        <v>7.5434994939305717</v>
      </c>
      <c r="O18" s="91"/>
      <c r="P18" s="91"/>
      <c r="Q18" s="421">
        <f t="shared" si="2"/>
        <v>28924</v>
      </c>
      <c r="R18" s="90"/>
      <c r="S18" s="90"/>
      <c r="T18" s="91">
        <f t="shared" si="4"/>
        <v>3.9401217018644878</v>
      </c>
      <c r="AH18" s="134"/>
      <c r="AI18" s="134"/>
      <c r="AJ18" s="134"/>
      <c r="AM18" s="135"/>
      <c r="AN18" s="136"/>
    </row>
    <row r="19" spans="1:40" ht="5.4" customHeight="1" thickBot="1" x14ac:dyDescent="0.3">
      <c r="A19" s="113"/>
      <c r="B19" s="84"/>
      <c r="C19" s="113"/>
      <c r="D19" s="113"/>
      <c r="E19" s="113"/>
      <c r="F19" s="54"/>
      <c r="G19" s="138"/>
      <c r="H19" s="90"/>
      <c r="I19" s="90"/>
      <c r="J19" s="90"/>
      <c r="K19" s="90"/>
      <c r="L19" s="90"/>
      <c r="M19" s="90"/>
      <c r="N19" s="91"/>
      <c r="O19" s="91"/>
      <c r="P19" s="91"/>
      <c r="Q19" s="90"/>
      <c r="R19" s="90"/>
      <c r="S19" s="90"/>
      <c r="T19" s="91"/>
      <c r="AH19" s="134"/>
      <c r="AI19" s="134"/>
      <c r="AJ19" s="134"/>
      <c r="AM19" s="135"/>
      <c r="AN19" s="136"/>
    </row>
    <row r="20" spans="1:40" ht="5.4" customHeight="1" x14ac:dyDescent="0.25">
      <c r="A20" s="139"/>
      <c r="B20" s="140"/>
      <c r="C20" s="139"/>
      <c r="D20" s="139"/>
      <c r="E20" s="139"/>
      <c r="F20" s="141"/>
      <c r="G20" s="142"/>
      <c r="H20" s="143"/>
      <c r="I20" s="143"/>
      <c r="J20" s="143"/>
      <c r="K20" s="143"/>
      <c r="L20" s="143"/>
      <c r="M20" s="143"/>
      <c r="N20" s="144"/>
      <c r="O20" s="144"/>
      <c r="P20" s="144"/>
      <c r="Q20" s="143"/>
      <c r="R20" s="143"/>
      <c r="S20" s="143"/>
      <c r="T20" s="144"/>
      <c r="U20" s="127"/>
      <c r="AH20" s="134"/>
      <c r="AI20" s="134"/>
      <c r="AJ20" s="134"/>
      <c r="AM20" s="135"/>
      <c r="AN20" s="136"/>
    </row>
    <row r="21" spans="1:40" ht="15" customHeight="1" x14ac:dyDescent="0.25">
      <c r="A21" s="145"/>
      <c r="B21" s="16" t="s">
        <v>40</v>
      </c>
      <c r="C21" s="86"/>
      <c r="D21" s="120"/>
      <c r="E21" s="120"/>
      <c r="F21" s="174">
        <v>2017</v>
      </c>
      <c r="G21" s="175"/>
      <c r="H21" s="421">
        <f>+H31+H41+H51+H61</f>
        <v>23129</v>
      </c>
      <c r="I21" s="12"/>
      <c r="J21" s="12"/>
      <c r="K21" s="421">
        <f>+K31+K41+K51+K61</f>
        <v>1429</v>
      </c>
      <c r="L21" s="12"/>
      <c r="M21" s="12"/>
      <c r="N21" s="91">
        <f>+K21/H21*100</f>
        <v>6.1783907648406764</v>
      </c>
      <c r="O21" s="6"/>
      <c r="P21" s="6"/>
      <c r="Q21" s="421">
        <f>+Q31+Q41+Q51+Q61</f>
        <v>2948</v>
      </c>
      <c r="R21" s="12"/>
      <c r="S21" s="12"/>
      <c r="T21" s="91">
        <f>+Q21/H21*100</f>
        <v>12.745903411301828</v>
      </c>
      <c r="AH21" s="134"/>
      <c r="AI21" s="134"/>
      <c r="AJ21" s="134"/>
      <c r="AM21" s="135"/>
      <c r="AN21" s="136"/>
    </row>
    <row r="22" spans="1:40" ht="15" customHeight="1" x14ac:dyDescent="0.25">
      <c r="A22" s="145"/>
      <c r="B22" s="19" t="s">
        <v>41</v>
      </c>
      <c r="C22" s="86"/>
      <c r="D22" s="120"/>
      <c r="E22" s="120"/>
      <c r="F22" s="174">
        <v>2018</v>
      </c>
      <c r="G22" s="175"/>
      <c r="H22" s="421">
        <f t="shared" ref="H22:K28" si="5">+H32+H42+H52+H62</f>
        <v>22665</v>
      </c>
      <c r="I22" s="12"/>
      <c r="J22" s="12"/>
      <c r="K22" s="421">
        <f t="shared" si="5"/>
        <v>1519</v>
      </c>
      <c r="L22" s="12"/>
      <c r="M22" s="12"/>
      <c r="N22" s="91">
        <f t="shared" ref="N22:N28" si="6">+K22/H22*100</f>
        <v>6.7019633796602696</v>
      </c>
      <c r="O22" s="6"/>
      <c r="P22" s="6"/>
      <c r="Q22" s="421">
        <f t="shared" ref="Q22:Q28" si="7">+Q32+Q42+Q52+Q62</f>
        <v>1983</v>
      </c>
      <c r="R22" s="12"/>
      <c r="S22" s="12"/>
      <c r="T22" s="91">
        <f t="shared" ref="T22:T28" si="8">+Q22/H22*100</f>
        <v>8.7491727332892122</v>
      </c>
      <c r="AH22" s="134"/>
      <c r="AI22" s="134"/>
      <c r="AJ22" s="134"/>
      <c r="AM22" s="135"/>
      <c r="AN22" s="136"/>
    </row>
    <row r="23" spans="1:40" ht="15" customHeight="1" x14ac:dyDescent="0.25">
      <c r="A23" s="145"/>
      <c r="B23" s="18"/>
      <c r="C23" s="18"/>
      <c r="D23" s="86"/>
      <c r="E23" s="86"/>
      <c r="F23" s="174">
        <v>2019</v>
      </c>
      <c r="G23" s="175"/>
      <c r="H23" s="421">
        <f t="shared" si="5"/>
        <v>22525</v>
      </c>
      <c r="I23" s="12"/>
      <c r="J23" s="12"/>
      <c r="K23" s="421">
        <f t="shared" si="5"/>
        <v>1463</v>
      </c>
      <c r="L23" s="12"/>
      <c r="M23" s="12"/>
      <c r="N23" s="91">
        <f t="shared" si="6"/>
        <v>6.4950055493895666</v>
      </c>
      <c r="O23" s="6"/>
      <c r="P23" s="6"/>
      <c r="Q23" s="421">
        <f t="shared" si="7"/>
        <v>1603</v>
      </c>
      <c r="R23" s="12"/>
      <c r="S23" s="12"/>
      <c r="T23" s="91">
        <f t="shared" si="8"/>
        <v>7.1165371809101003</v>
      </c>
      <c r="AH23" s="134"/>
      <c r="AI23" s="134"/>
      <c r="AJ23" s="134"/>
      <c r="AM23" s="135"/>
      <c r="AN23" s="136"/>
    </row>
    <row r="24" spans="1:40" ht="15" customHeight="1" x14ac:dyDescent="0.25">
      <c r="A24" s="145"/>
      <c r="B24" s="18"/>
      <c r="C24" s="18"/>
      <c r="D24" s="86"/>
      <c r="E24" s="86"/>
      <c r="F24" s="174">
        <v>2020</v>
      </c>
      <c r="G24" s="175"/>
      <c r="H24" s="421">
        <f t="shared" si="5"/>
        <v>22178</v>
      </c>
      <c r="I24" s="12"/>
      <c r="J24" s="12"/>
      <c r="K24" s="421">
        <f t="shared" si="5"/>
        <v>1423</v>
      </c>
      <c r="L24" s="12"/>
      <c r="M24" s="12"/>
      <c r="N24" s="91">
        <f t="shared" si="6"/>
        <v>6.416268374064388</v>
      </c>
      <c r="O24" s="6"/>
      <c r="P24" s="6"/>
      <c r="Q24" s="421">
        <f t="shared" si="7"/>
        <v>1770</v>
      </c>
      <c r="R24" s="12"/>
      <c r="S24" s="12"/>
      <c r="T24" s="91">
        <f t="shared" si="8"/>
        <v>7.9808819550906307</v>
      </c>
      <c r="AH24" s="134"/>
      <c r="AI24" s="134"/>
      <c r="AJ24" s="134"/>
      <c r="AK24" s="134"/>
      <c r="AM24" s="135"/>
      <c r="AN24" s="136"/>
    </row>
    <row r="25" spans="1:40" ht="15" customHeight="1" x14ac:dyDescent="0.25">
      <c r="A25" s="145"/>
      <c r="B25" s="18"/>
      <c r="C25" s="18"/>
      <c r="D25" s="86"/>
      <c r="E25" s="86"/>
      <c r="F25" s="174">
        <v>2021</v>
      </c>
      <c r="G25" s="175"/>
      <c r="H25" s="421">
        <f t="shared" si="5"/>
        <v>22851</v>
      </c>
      <c r="I25" s="12"/>
      <c r="J25" s="12"/>
      <c r="K25" s="421">
        <f t="shared" si="5"/>
        <v>1587</v>
      </c>
      <c r="L25" s="12"/>
      <c r="M25" s="12"/>
      <c r="N25" s="91">
        <f t="shared" si="6"/>
        <v>6.9449914664566101</v>
      </c>
      <c r="O25" s="6"/>
      <c r="P25" s="6"/>
      <c r="Q25" s="421">
        <f t="shared" si="7"/>
        <v>914</v>
      </c>
      <c r="R25" s="12"/>
      <c r="S25" s="12"/>
      <c r="T25" s="91">
        <f t="shared" si="8"/>
        <v>3.9998249529561067</v>
      </c>
      <c r="AH25" s="134"/>
      <c r="AI25" s="134"/>
      <c r="AJ25" s="134"/>
      <c r="AM25" s="135"/>
      <c r="AN25" s="136"/>
    </row>
    <row r="26" spans="1:40" ht="15" customHeight="1" x14ac:dyDescent="0.25">
      <c r="A26" s="145"/>
      <c r="B26" s="18"/>
      <c r="C26" s="18"/>
      <c r="D26" s="86"/>
      <c r="E26" s="86"/>
      <c r="F26" s="174">
        <v>2022</v>
      </c>
      <c r="G26" s="175"/>
      <c r="H26" s="421">
        <f t="shared" si="5"/>
        <v>22639</v>
      </c>
      <c r="I26" s="64"/>
      <c r="J26" s="64"/>
      <c r="K26" s="421">
        <f t="shared" si="5"/>
        <v>1502</v>
      </c>
      <c r="L26" s="64"/>
      <c r="M26" s="64"/>
      <c r="N26" s="91">
        <f t="shared" si="6"/>
        <v>6.6345686646936697</v>
      </c>
      <c r="O26" s="6"/>
      <c r="P26" s="6"/>
      <c r="Q26" s="421">
        <f t="shared" si="7"/>
        <v>1714</v>
      </c>
      <c r="R26" s="64"/>
      <c r="S26" s="64"/>
      <c r="T26" s="91">
        <f t="shared" si="8"/>
        <v>7.5710057864746672</v>
      </c>
      <c r="AH26" s="134"/>
      <c r="AI26" s="134"/>
      <c r="AJ26" s="134"/>
      <c r="AM26" s="135"/>
      <c r="AN26" s="136"/>
    </row>
    <row r="27" spans="1:40" ht="15" customHeight="1" x14ac:dyDescent="0.25">
      <c r="A27" s="145"/>
      <c r="B27" s="18"/>
      <c r="C27" s="18"/>
      <c r="D27" s="86"/>
      <c r="E27" s="86"/>
      <c r="F27" s="174">
        <v>2023</v>
      </c>
      <c r="G27" s="175"/>
      <c r="H27" s="421">
        <f t="shared" si="5"/>
        <v>23084</v>
      </c>
      <c r="I27" s="64"/>
      <c r="J27" s="64"/>
      <c r="K27" s="421">
        <f t="shared" si="5"/>
        <v>1459</v>
      </c>
      <c r="L27" s="64"/>
      <c r="M27" s="64"/>
      <c r="N27" s="91">
        <f t="shared" si="6"/>
        <v>6.3203950788424894</v>
      </c>
      <c r="O27" s="6"/>
      <c r="P27" s="6"/>
      <c r="Q27" s="421">
        <f t="shared" si="7"/>
        <v>1014</v>
      </c>
      <c r="R27" s="64"/>
      <c r="S27" s="64"/>
      <c r="T27" s="91">
        <f t="shared" si="8"/>
        <v>4.3926529197712698</v>
      </c>
      <c r="AH27" s="134"/>
      <c r="AI27" s="134"/>
      <c r="AJ27" s="134"/>
      <c r="AM27" s="135"/>
      <c r="AN27" s="136"/>
    </row>
    <row r="28" spans="1:40" ht="15" customHeight="1" x14ac:dyDescent="0.25">
      <c r="A28" s="145"/>
      <c r="B28" s="18"/>
      <c r="C28" s="18"/>
      <c r="D28" s="86"/>
      <c r="E28" s="86"/>
      <c r="F28" s="174">
        <v>2024</v>
      </c>
      <c r="G28" s="175"/>
      <c r="H28" s="421">
        <f t="shared" si="5"/>
        <v>23455</v>
      </c>
      <c r="I28" s="64"/>
      <c r="J28" s="64"/>
      <c r="K28" s="421">
        <f t="shared" si="5"/>
        <v>1288</v>
      </c>
      <c r="L28" s="64"/>
      <c r="M28" s="64"/>
      <c r="N28" s="91">
        <f t="shared" si="6"/>
        <v>5.4913664463866985</v>
      </c>
      <c r="O28" s="6"/>
      <c r="P28" s="6"/>
      <c r="Q28" s="421">
        <f t="shared" si="7"/>
        <v>917</v>
      </c>
      <c r="R28" s="64"/>
      <c r="S28" s="64"/>
      <c r="T28" s="91">
        <f t="shared" si="8"/>
        <v>3.9096141547644425</v>
      </c>
      <c r="AH28" s="134"/>
      <c r="AI28" s="134"/>
      <c r="AJ28" s="134"/>
      <c r="AM28" s="135"/>
      <c r="AN28" s="136"/>
    </row>
    <row r="29" spans="1:40" ht="5.4" customHeight="1" x14ac:dyDescent="0.25">
      <c r="A29" s="146"/>
      <c r="B29" s="18"/>
      <c r="C29" s="18"/>
      <c r="D29" s="147"/>
      <c r="E29" s="147"/>
      <c r="F29" s="54"/>
      <c r="G29" s="50"/>
      <c r="H29" s="64"/>
      <c r="I29" s="64"/>
      <c r="J29" s="64"/>
      <c r="K29" s="64"/>
      <c r="L29" s="64"/>
      <c r="M29" s="64"/>
      <c r="N29" s="61"/>
      <c r="O29" s="61"/>
      <c r="P29" s="61"/>
      <c r="Q29" s="64"/>
      <c r="R29" s="64"/>
      <c r="S29" s="64"/>
      <c r="T29" s="91"/>
      <c r="AH29" s="134"/>
      <c r="AI29" s="134"/>
      <c r="AJ29" s="134"/>
      <c r="AM29" s="135"/>
      <c r="AN29" s="136"/>
    </row>
    <row r="30" spans="1:40" ht="5.4" customHeight="1" x14ac:dyDescent="0.25">
      <c r="A30" s="148"/>
      <c r="B30" s="34"/>
      <c r="C30" s="34"/>
      <c r="D30" s="149"/>
      <c r="E30" s="149"/>
      <c r="F30" s="31"/>
      <c r="G30" s="150"/>
      <c r="H30" s="57"/>
      <c r="I30" s="57"/>
      <c r="J30" s="57"/>
      <c r="K30" s="57"/>
      <c r="L30" s="57"/>
      <c r="M30" s="57"/>
      <c r="N30" s="9"/>
      <c r="O30" s="9"/>
      <c r="P30" s="9"/>
      <c r="Q30" s="57"/>
      <c r="R30" s="57"/>
      <c r="S30" s="57"/>
      <c r="T30" s="151"/>
      <c r="U30" s="152"/>
      <c r="AH30" s="134"/>
      <c r="AI30" s="134"/>
      <c r="AJ30" s="134"/>
      <c r="AM30" s="135"/>
      <c r="AN30" s="136"/>
    </row>
    <row r="31" spans="1:40" ht="15" customHeight="1" x14ac:dyDescent="0.25">
      <c r="A31" s="259"/>
      <c r="B31" s="18"/>
      <c r="C31" s="16" t="s">
        <v>48</v>
      </c>
      <c r="D31" s="16"/>
      <c r="E31" s="16"/>
      <c r="F31" s="174">
        <v>2017</v>
      </c>
      <c r="G31" s="175"/>
      <c r="H31" s="64">
        <v>14491</v>
      </c>
      <c r="I31" s="64"/>
      <c r="J31" s="64"/>
      <c r="K31" s="64">
        <v>806</v>
      </c>
      <c r="L31" s="64"/>
      <c r="M31" s="64"/>
      <c r="N31" s="91">
        <f>+K31/H31*100</f>
        <v>5.562073010834311</v>
      </c>
      <c r="O31" s="6"/>
      <c r="P31" s="6"/>
      <c r="Q31" s="64">
        <v>2120</v>
      </c>
      <c r="R31" s="64"/>
      <c r="S31" s="64"/>
      <c r="T31" s="91">
        <f>+Q31/H31*100</f>
        <v>14.629770202194464</v>
      </c>
      <c r="AH31" s="134"/>
      <c r="AI31" s="134"/>
      <c r="AJ31" s="134"/>
      <c r="AM31" s="135"/>
      <c r="AN31" s="136"/>
    </row>
    <row r="32" spans="1:40" ht="15" customHeight="1" x14ac:dyDescent="0.25">
      <c r="A32" s="259"/>
      <c r="B32" s="18"/>
      <c r="C32" s="19" t="s">
        <v>49</v>
      </c>
      <c r="D32" s="19"/>
      <c r="E32" s="19"/>
      <c r="F32" s="174">
        <v>2018</v>
      </c>
      <c r="G32" s="175"/>
      <c r="H32" s="64">
        <v>14087</v>
      </c>
      <c r="I32" s="64"/>
      <c r="J32" s="64"/>
      <c r="K32" s="64">
        <v>876</v>
      </c>
      <c r="L32" s="64"/>
      <c r="M32" s="64"/>
      <c r="N32" s="91">
        <f t="shared" ref="N32:N38" si="9">+K32/H32*100</f>
        <v>6.2184993256193648</v>
      </c>
      <c r="O32" s="6"/>
      <c r="P32" s="6"/>
      <c r="Q32" s="64">
        <v>1280</v>
      </c>
      <c r="R32" s="64"/>
      <c r="S32" s="64"/>
      <c r="T32" s="91">
        <f t="shared" ref="T32:T38" si="10">+Q32/H32*100</f>
        <v>9.0863917086675663</v>
      </c>
      <c r="AH32" s="134"/>
      <c r="AI32" s="134"/>
      <c r="AJ32" s="134"/>
      <c r="AM32" s="135"/>
      <c r="AN32" s="136"/>
    </row>
    <row r="33" spans="1:40" ht="15" customHeight="1" x14ac:dyDescent="0.25">
      <c r="A33" s="259"/>
      <c r="B33" s="18"/>
      <c r="C33" s="18"/>
      <c r="D33" s="18"/>
      <c r="E33" s="18"/>
      <c r="F33" s="174">
        <v>2019</v>
      </c>
      <c r="G33" s="175"/>
      <c r="H33" s="64">
        <v>13960</v>
      </c>
      <c r="I33" s="64"/>
      <c r="J33" s="64"/>
      <c r="K33" s="64">
        <v>812</v>
      </c>
      <c r="L33" s="64"/>
      <c r="M33" s="64"/>
      <c r="N33" s="91">
        <f t="shared" si="9"/>
        <v>5.8166189111747855</v>
      </c>
      <c r="O33" s="6"/>
      <c r="P33" s="6"/>
      <c r="Q33" s="64">
        <v>939</v>
      </c>
      <c r="R33" s="64"/>
      <c r="S33" s="64"/>
      <c r="T33" s="91">
        <f t="shared" si="10"/>
        <v>6.726361031518624</v>
      </c>
      <c r="AH33" s="134"/>
      <c r="AI33" s="134"/>
      <c r="AJ33" s="134"/>
      <c r="AM33" s="135"/>
      <c r="AN33" s="136"/>
    </row>
    <row r="34" spans="1:40" ht="15" customHeight="1" x14ac:dyDescent="0.25">
      <c r="A34" s="259"/>
      <c r="B34" s="18"/>
      <c r="C34" s="18"/>
      <c r="D34" s="18"/>
      <c r="E34" s="18"/>
      <c r="F34" s="174">
        <v>2020</v>
      </c>
      <c r="G34" s="175"/>
      <c r="H34" s="64">
        <v>13775</v>
      </c>
      <c r="I34" s="64"/>
      <c r="J34" s="64"/>
      <c r="K34" s="64">
        <v>895</v>
      </c>
      <c r="L34" s="64"/>
      <c r="M34" s="64"/>
      <c r="N34" s="91">
        <f t="shared" si="9"/>
        <v>6.4972776769509979</v>
      </c>
      <c r="O34" s="6"/>
      <c r="P34" s="6"/>
      <c r="Q34" s="64">
        <v>1080</v>
      </c>
      <c r="R34" s="64"/>
      <c r="S34" s="64"/>
      <c r="T34" s="91">
        <f t="shared" si="10"/>
        <v>7.8402903811252269</v>
      </c>
      <c r="AH34" s="134"/>
      <c r="AI34" s="134"/>
      <c r="AJ34" s="134"/>
      <c r="AM34" s="135"/>
      <c r="AN34" s="136"/>
    </row>
    <row r="35" spans="1:40" ht="15" customHeight="1" x14ac:dyDescent="0.25">
      <c r="A35" s="259"/>
      <c r="B35" s="18"/>
      <c r="C35" s="18"/>
      <c r="D35" s="18"/>
      <c r="E35" s="18"/>
      <c r="F35" s="174">
        <v>2021</v>
      </c>
      <c r="G35" s="175"/>
      <c r="H35" s="64">
        <v>14221</v>
      </c>
      <c r="I35" s="64"/>
      <c r="J35" s="64"/>
      <c r="K35" s="64">
        <v>961</v>
      </c>
      <c r="L35" s="64"/>
      <c r="M35" s="64"/>
      <c r="N35" s="91">
        <f t="shared" si="9"/>
        <v>6.7576119822797267</v>
      </c>
      <c r="O35" s="6"/>
      <c r="P35" s="6"/>
      <c r="Q35" s="64">
        <v>515</v>
      </c>
      <c r="R35" s="64"/>
      <c r="S35" s="64"/>
      <c r="T35" s="91">
        <f t="shared" si="10"/>
        <v>3.6214049644891362</v>
      </c>
      <c r="AH35" s="134"/>
      <c r="AI35" s="134"/>
      <c r="AJ35" s="134"/>
      <c r="AM35" s="135"/>
      <c r="AN35" s="136"/>
    </row>
    <row r="36" spans="1:40" ht="15" customHeight="1" x14ac:dyDescent="0.25">
      <c r="A36" s="259"/>
      <c r="B36" s="18"/>
      <c r="C36" s="18"/>
      <c r="D36" s="18"/>
      <c r="E36" s="18"/>
      <c r="F36" s="174">
        <v>2022</v>
      </c>
      <c r="G36" s="175"/>
      <c r="H36" s="64">
        <v>14184</v>
      </c>
      <c r="I36" s="64"/>
      <c r="J36" s="64"/>
      <c r="K36" s="64">
        <v>976</v>
      </c>
      <c r="L36" s="64"/>
      <c r="M36" s="64"/>
      <c r="N36" s="91">
        <f t="shared" si="9"/>
        <v>6.8809926677946986</v>
      </c>
      <c r="O36" s="6"/>
      <c r="P36" s="6"/>
      <c r="Q36" s="64">
        <v>1013</v>
      </c>
      <c r="R36" s="64"/>
      <c r="S36" s="64"/>
      <c r="T36" s="91">
        <f t="shared" si="10"/>
        <v>7.1418499717992106</v>
      </c>
      <c r="AH36" s="134"/>
      <c r="AI36" s="134"/>
      <c r="AJ36" s="134"/>
      <c r="AM36" s="135"/>
      <c r="AN36" s="136"/>
    </row>
    <row r="37" spans="1:40" ht="15" customHeight="1" x14ac:dyDescent="0.25">
      <c r="A37" s="259"/>
      <c r="B37" s="18"/>
      <c r="C37" s="18"/>
      <c r="D37" s="18"/>
      <c r="E37" s="18"/>
      <c r="F37" s="174">
        <v>2023</v>
      </c>
      <c r="G37" s="175"/>
      <c r="H37" s="64">
        <v>14538</v>
      </c>
      <c r="I37" s="64"/>
      <c r="J37" s="64"/>
      <c r="K37" s="64">
        <v>906</v>
      </c>
      <c r="L37" s="64"/>
      <c r="M37" s="64"/>
      <c r="N37" s="91">
        <f t="shared" si="9"/>
        <v>6.2319438712340069</v>
      </c>
      <c r="O37" s="6"/>
      <c r="P37" s="6"/>
      <c r="Q37" s="64">
        <v>552</v>
      </c>
      <c r="R37" s="64"/>
      <c r="S37" s="64"/>
      <c r="T37" s="91">
        <f t="shared" si="10"/>
        <v>3.7969459347915806</v>
      </c>
      <c r="AH37" s="134"/>
      <c r="AI37" s="134"/>
      <c r="AJ37" s="134"/>
      <c r="AM37" s="135"/>
      <c r="AN37" s="136"/>
    </row>
    <row r="38" spans="1:40" ht="15" customHeight="1" x14ac:dyDescent="0.25">
      <c r="A38" s="259"/>
      <c r="B38" s="18"/>
      <c r="C38" s="18"/>
      <c r="D38" s="18"/>
      <c r="E38" s="18"/>
      <c r="F38" s="174">
        <v>2024</v>
      </c>
      <c r="G38" s="175"/>
      <c r="H38" s="64">
        <v>14827</v>
      </c>
      <c r="I38" s="64"/>
      <c r="J38" s="64"/>
      <c r="K38" s="64">
        <v>825</v>
      </c>
      <c r="L38" s="64"/>
      <c r="M38" s="64"/>
      <c r="N38" s="91">
        <f t="shared" si="9"/>
        <v>5.5641734673231271</v>
      </c>
      <c r="O38" s="6"/>
      <c r="P38" s="6"/>
      <c r="Q38" s="64">
        <v>536</v>
      </c>
      <c r="R38" s="64"/>
      <c r="S38" s="64"/>
      <c r="T38" s="91">
        <f t="shared" si="10"/>
        <v>3.6150266405881162</v>
      </c>
      <c r="AH38" s="134"/>
      <c r="AI38" s="134"/>
      <c r="AJ38" s="134"/>
      <c r="AM38" s="135"/>
      <c r="AN38" s="136"/>
    </row>
    <row r="39" spans="1:40" ht="5.4" customHeight="1" x14ac:dyDescent="0.25">
      <c r="A39" s="29"/>
      <c r="B39" s="35"/>
      <c r="C39" s="35"/>
      <c r="D39" s="35"/>
      <c r="E39" s="35"/>
      <c r="F39" s="32"/>
      <c r="G39" s="27"/>
      <c r="H39" s="65"/>
      <c r="I39" s="65"/>
      <c r="J39" s="65"/>
      <c r="K39" s="65"/>
      <c r="L39" s="65"/>
      <c r="M39" s="65"/>
      <c r="N39" s="13"/>
      <c r="O39" s="13"/>
      <c r="P39" s="13"/>
      <c r="Q39" s="65"/>
      <c r="R39" s="65"/>
      <c r="S39" s="65"/>
      <c r="T39" s="153"/>
      <c r="AH39" s="134"/>
      <c r="AI39" s="134"/>
      <c r="AJ39" s="134"/>
      <c r="AM39" s="135"/>
      <c r="AN39" s="136"/>
    </row>
    <row r="40" spans="1:40" ht="5.4" customHeight="1" x14ac:dyDescent="0.25">
      <c r="A40" s="28"/>
      <c r="B40" s="34"/>
      <c r="C40" s="34"/>
      <c r="D40" s="34"/>
      <c r="E40" s="18"/>
      <c r="F40" s="87"/>
      <c r="G40" s="25"/>
      <c r="H40" s="64"/>
      <c r="I40" s="64"/>
      <c r="J40" s="64"/>
      <c r="K40" s="64"/>
      <c r="L40" s="64"/>
      <c r="M40" s="64"/>
      <c r="N40" s="6"/>
      <c r="O40" s="6"/>
      <c r="P40" s="6"/>
      <c r="Q40" s="64"/>
      <c r="R40" s="64"/>
      <c r="S40" s="64"/>
      <c r="T40" s="91"/>
      <c r="U40" s="152"/>
      <c r="AH40" s="134"/>
      <c r="AI40" s="134"/>
      <c r="AJ40" s="134"/>
      <c r="AK40" s="134"/>
      <c r="AM40" s="135"/>
      <c r="AN40" s="136"/>
    </row>
    <row r="41" spans="1:40" ht="15" customHeight="1" x14ac:dyDescent="0.25">
      <c r="A41" s="259"/>
      <c r="B41" s="18"/>
      <c r="C41" s="16" t="s">
        <v>50</v>
      </c>
      <c r="D41" s="16"/>
      <c r="E41" s="16"/>
      <c r="F41" s="174">
        <v>2017</v>
      </c>
      <c r="G41" s="175"/>
      <c r="H41" s="64">
        <v>1866</v>
      </c>
      <c r="I41" s="64"/>
      <c r="J41" s="64"/>
      <c r="K41" s="64">
        <v>173</v>
      </c>
      <c r="L41" s="64"/>
      <c r="M41" s="64"/>
      <c r="N41" s="91">
        <f>+K41/H41*100</f>
        <v>9.2711682743837081</v>
      </c>
      <c r="O41" s="6"/>
      <c r="P41" s="6"/>
      <c r="Q41" s="64">
        <v>111</v>
      </c>
      <c r="R41" s="64"/>
      <c r="S41" s="64"/>
      <c r="T41" s="91">
        <f>+Q41/H41*100</f>
        <v>5.9485530546623799</v>
      </c>
      <c r="AH41" s="134"/>
      <c r="AI41" s="134"/>
      <c r="AJ41" s="134"/>
      <c r="AM41" s="135"/>
      <c r="AN41" s="136"/>
    </row>
    <row r="42" spans="1:40" ht="15" customHeight="1" x14ac:dyDescent="0.25">
      <c r="A42" s="259"/>
      <c r="B42" s="18"/>
      <c r="C42" s="19" t="s">
        <v>51</v>
      </c>
      <c r="D42" s="19"/>
      <c r="E42" s="19"/>
      <c r="F42" s="174">
        <v>2018</v>
      </c>
      <c r="G42" s="175"/>
      <c r="H42" s="64">
        <v>1875</v>
      </c>
      <c r="I42" s="64"/>
      <c r="J42" s="64"/>
      <c r="K42" s="64">
        <v>168</v>
      </c>
      <c r="L42" s="64"/>
      <c r="M42" s="64"/>
      <c r="N42" s="91">
        <f t="shared" ref="N42:N48" si="11">+K42/H42*100</f>
        <v>8.9599999999999991</v>
      </c>
      <c r="O42" s="6"/>
      <c r="P42" s="6"/>
      <c r="Q42" s="64">
        <v>159</v>
      </c>
      <c r="R42" s="64"/>
      <c r="S42" s="64"/>
      <c r="T42" s="91">
        <f t="shared" ref="T42:T48" si="12">+Q42/H42*100</f>
        <v>8.48</v>
      </c>
      <c r="AH42" s="134"/>
      <c r="AI42" s="134"/>
      <c r="AJ42" s="134"/>
      <c r="AK42" s="134"/>
      <c r="AM42" s="135"/>
      <c r="AN42" s="136"/>
    </row>
    <row r="43" spans="1:40" ht="15" customHeight="1" x14ac:dyDescent="0.25">
      <c r="A43" s="259"/>
      <c r="B43" s="18"/>
      <c r="C43" s="18"/>
      <c r="D43" s="18"/>
      <c r="E43" s="18"/>
      <c r="F43" s="174">
        <v>2019</v>
      </c>
      <c r="G43" s="175"/>
      <c r="H43" s="64">
        <v>1897</v>
      </c>
      <c r="I43" s="64"/>
      <c r="J43" s="64"/>
      <c r="K43" s="64">
        <v>177</v>
      </c>
      <c r="L43" s="64"/>
      <c r="M43" s="64"/>
      <c r="N43" s="91">
        <f t="shared" si="11"/>
        <v>9.3305218766473388</v>
      </c>
      <c r="O43" s="6"/>
      <c r="P43" s="6"/>
      <c r="Q43" s="64">
        <v>155</v>
      </c>
      <c r="R43" s="64"/>
      <c r="S43" s="64"/>
      <c r="T43" s="91">
        <f t="shared" si="12"/>
        <v>8.170795993674222</v>
      </c>
      <c r="AH43" s="134"/>
      <c r="AI43" s="134"/>
      <c r="AJ43" s="134"/>
      <c r="AK43" s="134"/>
      <c r="AM43" s="135"/>
      <c r="AN43" s="136"/>
    </row>
    <row r="44" spans="1:40" ht="15" customHeight="1" x14ac:dyDescent="0.25">
      <c r="A44" s="259"/>
      <c r="B44" s="18"/>
      <c r="C44" s="18"/>
      <c r="D44" s="18"/>
      <c r="E44" s="18"/>
      <c r="F44" s="174">
        <v>2020</v>
      </c>
      <c r="G44" s="175"/>
      <c r="H44" s="64">
        <v>1860</v>
      </c>
      <c r="I44" s="64"/>
      <c r="J44" s="64"/>
      <c r="K44" s="64">
        <v>141</v>
      </c>
      <c r="L44" s="64"/>
      <c r="M44" s="64"/>
      <c r="N44" s="91">
        <f t="shared" si="11"/>
        <v>7.5806451612903221</v>
      </c>
      <c r="O44" s="6"/>
      <c r="P44" s="6"/>
      <c r="Q44" s="64">
        <v>178</v>
      </c>
      <c r="R44" s="64"/>
      <c r="S44" s="64"/>
      <c r="T44" s="91">
        <f t="shared" si="12"/>
        <v>9.56989247311828</v>
      </c>
      <c r="AH44" s="134"/>
      <c r="AI44" s="134"/>
      <c r="AJ44" s="134"/>
      <c r="AM44" s="135"/>
      <c r="AN44" s="136"/>
    </row>
    <row r="45" spans="1:40" ht="15" customHeight="1" x14ac:dyDescent="0.25">
      <c r="A45" s="259"/>
      <c r="B45" s="18"/>
      <c r="C45" s="18"/>
      <c r="D45" s="18"/>
      <c r="E45" s="18"/>
      <c r="F45" s="174">
        <v>2021</v>
      </c>
      <c r="G45" s="175"/>
      <c r="H45" s="64">
        <v>1951</v>
      </c>
      <c r="I45" s="64"/>
      <c r="J45" s="64"/>
      <c r="K45" s="64">
        <v>178</v>
      </c>
      <c r="L45" s="64"/>
      <c r="M45" s="64"/>
      <c r="N45" s="91">
        <f t="shared" si="11"/>
        <v>9.1235263967196314</v>
      </c>
      <c r="O45" s="6"/>
      <c r="P45" s="6"/>
      <c r="Q45" s="64">
        <v>87</v>
      </c>
      <c r="R45" s="64"/>
      <c r="S45" s="64"/>
      <c r="T45" s="91">
        <f t="shared" si="12"/>
        <v>4.4592516658124044</v>
      </c>
      <c r="AH45" s="134"/>
      <c r="AI45" s="134"/>
      <c r="AJ45" s="134"/>
      <c r="AM45" s="135"/>
      <c r="AN45" s="136"/>
    </row>
    <row r="46" spans="1:40" ht="15" customHeight="1" x14ac:dyDescent="0.25">
      <c r="A46" s="259"/>
      <c r="B46" s="18"/>
      <c r="C46" s="18"/>
      <c r="D46" s="18"/>
      <c r="E46" s="18"/>
      <c r="F46" s="174">
        <v>2022</v>
      </c>
      <c r="G46" s="175"/>
      <c r="H46" s="64">
        <v>1966</v>
      </c>
      <c r="I46" s="64"/>
      <c r="J46" s="64"/>
      <c r="K46" s="64">
        <v>174</v>
      </c>
      <c r="L46" s="64"/>
      <c r="M46" s="64"/>
      <c r="N46" s="91">
        <f t="shared" si="11"/>
        <v>8.8504577822990846</v>
      </c>
      <c r="O46" s="6"/>
      <c r="P46" s="6"/>
      <c r="Q46" s="64">
        <v>159</v>
      </c>
      <c r="R46" s="64"/>
      <c r="S46" s="64"/>
      <c r="T46" s="91">
        <f t="shared" si="12"/>
        <v>8.0874872838250251</v>
      </c>
      <c r="AH46" s="134"/>
      <c r="AI46" s="134"/>
      <c r="AJ46" s="134"/>
      <c r="AM46" s="135"/>
      <c r="AN46" s="136"/>
    </row>
    <row r="47" spans="1:40" ht="15" customHeight="1" x14ac:dyDescent="0.25">
      <c r="A47" s="259"/>
      <c r="B47" s="18"/>
      <c r="C47" s="18"/>
      <c r="D47" s="18"/>
      <c r="E47" s="18"/>
      <c r="F47" s="174">
        <v>2023</v>
      </c>
      <c r="G47" s="175"/>
      <c r="H47" s="64">
        <v>2011</v>
      </c>
      <c r="I47" s="64"/>
      <c r="J47" s="64"/>
      <c r="K47" s="64">
        <v>160</v>
      </c>
      <c r="L47" s="64"/>
      <c r="M47" s="64"/>
      <c r="N47" s="91">
        <f t="shared" si="11"/>
        <v>7.9562406762804567</v>
      </c>
      <c r="O47" s="6"/>
      <c r="P47" s="6"/>
      <c r="Q47" s="64">
        <v>115</v>
      </c>
      <c r="R47" s="64"/>
      <c r="S47" s="64"/>
      <c r="T47" s="91">
        <f t="shared" si="12"/>
        <v>5.7185479860765787</v>
      </c>
      <c r="AH47" s="134"/>
      <c r="AI47" s="134"/>
      <c r="AJ47" s="134"/>
      <c r="AM47" s="135"/>
      <c r="AN47" s="136"/>
    </row>
    <row r="48" spans="1:40" ht="15" customHeight="1" x14ac:dyDescent="0.25">
      <c r="A48" s="259"/>
      <c r="B48" s="18"/>
      <c r="C48" s="18"/>
      <c r="D48" s="18"/>
      <c r="E48" s="18"/>
      <c r="F48" s="174">
        <v>2024</v>
      </c>
      <c r="G48" s="175"/>
      <c r="H48" s="64">
        <v>2048</v>
      </c>
      <c r="I48" s="64"/>
      <c r="J48" s="64"/>
      <c r="K48" s="64">
        <v>153</v>
      </c>
      <c r="L48" s="64"/>
      <c r="M48" s="64"/>
      <c r="N48" s="91">
        <f t="shared" si="11"/>
        <v>7.470703125</v>
      </c>
      <c r="O48" s="6"/>
      <c r="P48" s="6"/>
      <c r="Q48" s="64">
        <v>116</v>
      </c>
      <c r="R48" s="64"/>
      <c r="S48" s="64"/>
      <c r="T48" s="91">
        <f t="shared" si="12"/>
        <v>5.6640625</v>
      </c>
    </row>
    <row r="49" spans="1:40" ht="5.4" customHeight="1" x14ac:dyDescent="0.25">
      <c r="A49" s="154"/>
      <c r="B49" s="29"/>
      <c r="C49" s="155"/>
      <c r="D49" s="155"/>
      <c r="E49" s="155"/>
      <c r="F49" s="35"/>
      <c r="G49" s="32"/>
      <c r="H49" s="156"/>
      <c r="I49" s="65"/>
      <c r="J49" s="65"/>
      <c r="K49" s="65"/>
      <c r="L49" s="65"/>
      <c r="M49" s="65"/>
      <c r="N49" s="65"/>
      <c r="O49" s="13"/>
      <c r="P49" s="13"/>
      <c r="Q49" s="92"/>
      <c r="R49" s="65"/>
      <c r="S49" s="65"/>
      <c r="T49" s="65"/>
      <c r="U49" s="91"/>
    </row>
    <row r="50" spans="1:40" ht="5.4" customHeight="1" x14ac:dyDescent="0.25">
      <c r="A50" s="152"/>
      <c r="B50" s="28"/>
      <c r="C50" s="149"/>
      <c r="D50" s="149"/>
      <c r="E50" s="149"/>
      <c r="F50" s="34"/>
      <c r="G50" s="31"/>
      <c r="H50" s="157"/>
      <c r="I50" s="57"/>
      <c r="J50" s="57"/>
      <c r="K50" s="57"/>
      <c r="L50" s="57"/>
      <c r="M50" s="57"/>
      <c r="N50" s="57"/>
      <c r="O50" s="9"/>
      <c r="P50" s="9"/>
      <c r="Q50" s="93"/>
      <c r="R50" s="57"/>
      <c r="S50" s="57"/>
      <c r="T50" s="57"/>
      <c r="U50" s="152"/>
    </row>
    <row r="51" spans="1:40" ht="15" customHeight="1" x14ac:dyDescent="0.25">
      <c r="A51" s="259"/>
      <c r="B51" s="18"/>
      <c r="C51" s="16" t="s">
        <v>52</v>
      </c>
      <c r="D51" s="16"/>
      <c r="E51" s="16"/>
      <c r="F51" s="174">
        <v>2017</v>
      </c>
      <c r="G51" s="175"/>
      <c r="H51" s="64">
        <v>4440</v>
      </c>
      <c r="I51" s="64"/>
      <c r="J51" s="64"/>
      <c r="K51" s="64">
        <v>282</v>
      </c>
      <c r="L51" s="64"/>
      <c r="M51" s="64"/>
      <c r="N51" s="91">
        <f>+K51/H51*100</f>
        <v>6.3513513513513518</v>
      </c>
      <c r="O51" s="6"/>
      <c r="P51" s="6"/>
      <c r="Q51" s="64">
        <v>498</v>
      </c>
      <c r="R51" s="64"/>
      <c r="S51" s="64"/>
      <c r="T51" s="91">
        <f>+Q51/H51*100</f>
        <v>11.216216216216218</v>
      </c>
    </row>
    <row r="52" spans="1:40" ht="15" customHeight="1" x14ac:dyDescent="0.25">
      <c r="A52" s="259"/>
      <c r="B52" s="18"/>
      <c r="C52" s="19" t="s">
        <v>53</v>
      </c>
      <c r="D52" s="19"/>
      <c r="E52" s="19"/>
      <c r="F52" s="174">
        <v>2018</v>
      </c>
      <c r="G52" s="175"/>
      <c r="H52" s="64">
        <v>4455</v>
      </c>
      <c r="I52" s="64"/>
      <c r="J52" s="64"/>
      <c r="K52" s="64">
        <v>300</v>
      </c>
      <c r="L52" s="64"/>
      <c r="M52" s="64"/>
      <c r="N52" s="91">
        <f t="shared" ref="N52:N58" si="13">+K52/H52*100</f>
        <v>6.7340067340067336</v>
      </c>
      <c r="O52" s="6"/>
      <c r="P52" s="6"/>
      <c r="Q52" s="64">
        <v>285</v>
      </c>
      <c r="R52" s="64"/>
      <c r="S52" s="64"/>
      <c r="T52" s="91">
        <f t="shared" ref="T52:T58" si="14">+Q52/H52*100</f>
        <v>6.3973063973063971</v>
      </c>
    </row>
    <row r="53" spans="1:40" ht="15" customHeight="1" x14ac:dyDescent="0.25">
      <c r="A53" s="259"/>
      <c r="B53" s="18"/>
      <c r="C53" s="18"/>
      <c r="D53" s="18"/>
      <c r="E53" s="18"/>
      <c r="F53" s="174">
        <v>2019</v>
      </c>
      <c r="G53" s="175"/>
      <c r="H53" s="64">
        <v>4444</v>
      </c>
      <c r="I53" s="64"/>
      <c r="J53" s="64"/>
      <c r="K53" s="64">
        <v>301</v>
      </c>
      <c r="L53" s="64"/>
      <c r="M53" s="64"/>
      <c r="N53" s="91">
        <f t="shared" si="13"/>
        <v>6.7731773177317729</v>
      </c>
      <c r="O53" s="6"/>
      <c r="P53" s="6"/>
      <c r="Q53" s="64">
        <v>312</v>
      </c>
      <c r="R53" s="64"/>
      <c r="S53" s="64"/>
      <c r="T53" s="91">
        <f t="shared" si="14"/>
        <v>7.0207020702070206</v>
      </c>
      <c r="AN53" s="134"/>
    </row>
    <row r="54" spans="1:40" ht="15" customHeight="1" x14ac:dyDescent="0.25">
      <c r="A54" s="259"/>
      <c r="B54" s="18"/>
      <c r="C54" s="18"/>
      <c r="D54" s="18"/>
      <c r="E54" s="18"/>
      <c r="F54" s="174">
        <v>2020</v>
      </c>
      <c r="G54" s="175"/>
      <c r="H54" s="64">
        <v>4344</v>
      </c>
      <c r="I54" s="64"/>
      <c r="J54" s="64"/>
      <c r="K54" s="64">
        <v>224</v>
      </c>
      <c r="L54" s="64"/>
      <c r="M54" s="64"/>
      <c r="N54" s="91">
        <f t="shared" si="13"/>
        <v>5.1565377532228363</v>
      </c>
      <c r="O54" s="6"/>
      <c r="P54" s="6"/>
      <c r="Q54" s="64">
        <v>324</v>
      </c>
      <c r="R54" s="64"/>
      <c r="S54" s="64"/>
      <c r="T54" s="91">
        <f t="shared" si="14"/>
        <v>7.4585635359116029</v>
      </c>
      <c r="AH54" s="134"/>
      <c r="AI54" s="134"/>
      <c r="AJ54" s="134"/>
      <c r="AK54" s="134"/>
      <c r="AM54" s="135"/>
      <c r="AN54" s="136"/>
    </row>
    <row r="55" spans="1:40" ht="15" customHeight="1" x14ac:dyDescent="0.25">
      <c r="A55" s="259"/>
      <c r="B55" s="18"/>
      <c r="C55" s="18"/>
      <c r="D55" s="18"/>
      <c r="E55" s="18"/>
      <c r="F55" s="174">
        <v>2021</v>
      </c>
      <c r="G55" s="175"/>
      <c r="H55" s="64">
        <v>4448</v>
      </c>
      <c r="I55" s="64"/>
      <c r="J55" s="64"/>
      <c r="K55" s="64">
        <v>315</v>
      </c>
      <c r="L55" s="64"/>
      <c r="M55" s="64"/>
      <c r="N55" s="91">
        <f t="shared" si="13"/>
        <v>7.081834532374101</v>
      </c>
      <c r="O55" s="6"/>
      <c r="P55" s="6"/>
      <c r="Q55" s="64">
        <v>211</v>
      </c>
      <c r="R55" s="64"/>
      <c r="S55" s="64"/>
      <c r="T55" s="91">
        <f t="shared" si="14"/>
        <v>4.7437050359712236</v>
      </c>
      <c r="AH55" s="134"/>
      <c r="AI55" s="134"/>
      <c r="AJ55" s="134"/>
      <c r="AM55" s="135"/>
      <c r="AN55" s="136"/>
    </row>
    <row r="56" spans="1:40" ht="15" customHeight="1" x14ac:dyDescent="0.25">
      <c r="A56" s="259"/>
      <c r="B56" s="18"/>
      <c r="C56" s="18"/>
      <c r="D56" s="18"/>
      <c r="E56" s="18"/>
      <c r="F56" s="174">
        <v>2022</v>
      </c>
      <c r="G56" s="175"/>
      <c r="H56" s="64">
        <v>4329</v>
      </c>
      <c r="I56" s="64"/>
      <c r="J56" s="64"/>
      <c r="K56" s="64">
        <v>210</v>
      </c>
      <c r="L56" s="64"/>
      <c r="M56" s="64"/>
      <c r="N56" s="91">
        <f t="shared" si="13"/>
        <v>4.8510048510048511</v>
      </c>
      <c r="O56" s="6"/>
      <c r="P56" s="6"/>
      <c r="Q56" s="64">
        <v>329</v>
      </c>
      <c r="R56" s="64"/>
      <c r="S56" s="64"/>
      <c r="T56" s="91">
        <f t="shared" si="14"/>
        <v>7.5999075999076</v>
      </c>
      <c r="AH56" s="134"/>
      <c r="AI56" s="134"/>
      <c r="AJ56" s="134"/>
      <c r="AM56" s="135"/>
      <c r="AN56" s="136"/>
    </row>
    <row r="57" spans="1:40" ht="15" customHeight="1" x14ac:dyDescent="0.25">
      <c r="A57" s="259"/>
      <c r="B57" s="18"/>
      <c r="C57" s="18"/>
      <c r="D57" s="18"/>
      <c r="E57" s="18"/>
      <c r="F57" s="174">
        <v>2023</v>
      </c>
      <c r="G57" s="175"/>
      <c r="H57" s="64">
        <v>4365</v>
      </c>
      <c r="I57" s="64"/>
      <c r="J57" s="64"/>
      <c r="K57" s="64">
        <v>246</v>
      </c>
      <c r="L57" s="64"/>
      <c r="M57" s="64"/>
      <c r="N57" s="91">
        <f t="shared" si="13"/>
        <v>5.6357388316151207</v>
      </c>
      <c r="O57" s="6"/>
      <c r="P57" s="6"/>
      <c r="Q57" s="64">
        <v>210</v>
      </c>
      <c r="R57" s="64"/>
      <c r="S57" s="64"/>
      <c r="T57" s="91">
        <f t="shared" si="14"/>
        <v>4.8109965635738838</v>
      </c>
      <c r="AH57" s="134"/>
      <c r="AI57" s="134"/>
      <c r="AJ57" s="134"/>
      <c r="AM57" s="135"/>
      <c r="AN57" s="136"/>
    </row>
    <row r="58" spans="1:40" ht="15" customHeight="1" x14ac:dyDescent="0.25">
      <c r="A58" s="259"/>
      <c r="B58" s="18"/>
      <c r="C58" s="18"/>
      <c r="D58" s="18"/>
      <c r="E58" s="18"/>
      <c r="F58" s="174">
        <v>2024</v>
      </c>
      <c r="G58" s="175"/>
      <c r="H58" s="64">
        <v>4369</v>
      </c>
      <c r="I58" s="64"/>
      <c r="J58" s="64"/>
      <c r="K58" s="64">
        <v>177</v>
      </c>
      <c r="L58" s="64"/>
      <c r="M58" s="64"/>
      <c r="N58" s="91">
        <f t="shared" si="13"/>
        <v>4.0512703135728998</v>
      </c>
      <c r="O58" s="6"/>
      <c r="P58" s="6"/>
      <c r="Q58" s="64">
        <v>173</v>
      </c>
      <c r="R58" s="64"/>
      <c r="S58" s="64"/>
      <c r="T58" s="91">
        <f t="shared" si="14"/>
        <v>3.9597161821927211</v>
      </c>
      <c r="AH58" s="134"/>
      <c r="AI58" s="134"/>
      <c r="AJ58" s="134"/>
      <c r="AM58" s="135"/>
      <c r="AN58" s="136"/>
    </row>
    <row r="59" spans="1:40" ht="5.4" customHeight="1" x14ac:dyDescent="0.25">
      <c r="A59" s="29"/>
      <c r="B59" s="35"/>
      <c r="C59" s="35"/>
      <c r="D59" s="35"/>
      <c r="E59" s="35"/>
      <c r="F59" s="32"/>
      <c r="G59" s="27"/>
      <c r="H59" s="65"/>
      <c r="I59" s="65"/>
      <c r="J59" s="65"/>
      <c r="K59" s="65"/>
      <c r="L59" s="65"/>
      <c r="M59" s="65"/>
      <c r="N59" s="13"/>
      <c r="O59" s="13"/>
      <c r="P59" s="13"/>
      <c r="Q59" s="65"/>
      <c r="R59" s="65"/>
      <c r="S59" s="65"/>
      <c r="T59" s="153"/>
      <c r="AH59" s="134"/>
      <c r="AI59" s="134"/>
      <c r="AJ59" s="134"/>
      <c r="AK59" s="134"/>
      <c r="AM59" s="135"/>
      <c r="AN59" s="136"/>
    </row>
    <row r="60" spans="1:40" ht="5.4" customHeight="1" x14ac:dyDescent="0.25">
      <c r="A60" s="109"/>
      <c r="B60" s="18"/>
      <c r="C60" s="18"/>
      <c r="D60" s="18"/>
      <c r="E60" s="18"/>
      <c r="F60" s="87"/>
      <c r="G60" s="25"/>
      <c r="H60" s="64"/>
      <c r="I60" s="64"/>
      <c r="J60" s="64"/>
      <c r="K60" s="64"/>
      <c r="L60" s="64"/>
      <c r="M60" s="64"/>
      <c r="N60" s="6"/>
      <c r="O60" s="6"/>
      <c r="P60" s="6"/>
      <c r="Q60" s="64"/>
      <c r="R60" s="64"/>
      <c r="S60" s="64"/>
      <c r="T60" s="91"/>
      <c r="U60" s="152"/>
      <c r="AH60" s="134"/>
      <c r="AI60" s="134"/>
      <c r="AJ60" s="134"/>
      <c r="AM60" s="135"/>
      <c r="AN60" s="136"/>
    </row>
    <row r="61" spans="1:40" ht="15" customHeight="1" x14ac:dyDescent="0.25">
      <c r="A61" s="259"/>
      <c r="B61" s="18"/>
      <c r="C61" s="16" t="s">
        <v>54</v>
      </c>
      <c r="D61" s="16"/>
      <c r="E61" s="16"/>
      <c r="F61" s="174">
        <v>2017</v>
      </c>
      <c r="G61" s="175"/>
      <c r="H61" s="64">
        <v>2332</v>
      </c>
      <c r="I61" s="64"/>
      <c r="J61" s="64"/>
      <c r="K61" s="64">
        <v>168</v>
      </c>
      <c r="L61" s="64"/>
      <c r="M61" s="64"/>
      <c r="N61" s="91">
        <f>+K61/H61*100</f>
        <v>7.2041166380789026</v>
      </c>
      <c r="O61" s="6"/>
      <c r="P61" s="6"/>
      <c r="Q61" s="64">
        <v>219</v>
      </c>
      <c r="R61" s="64"/>
      <c r="S61" s="64"/>
      <c r="T61" s="91">
        <f>+Q61/H61*100</f>
        <v>9.391080617495712</v>
      </c>
      <c r="AH61" s="134"/>
      <c r="AI61" s="134"/>
      <c r="AJ61" s="134"/>
      <c r="AM61" s="135"/>
      <c r="AN61" s="136"/>
    </row>
    <row r="62" spans="1:40" ht="15" customHeight="1" x14ac:dyDescent="0.25">
      <c r="A62" s="259"/>
      <c r="B62" s="18"/>
      <c r="C62" s="19" t="s">
        <v>55</v>
      </c>
      <c r="D62" s="19"/>
      <c r="E62" s="19"/>
      <c r="F62" s="174">
        <v>2018</v>
      </c>
      <c r="G62" s="175"/>
      <c r="H62" s="64">
        <v>2248</v>
      </c>
      <c r="I62" s="64"/>
      <c r="J62" s="64"/>
      <c r="K62" s="64">
        <v>175</v>
      </c>
      <c r="L62" s="64"/>
      <c r="M62" s="64"/>
      <c r="N62" s="91">
        <f t="shared" ref="N62:N68" si="15">+K62/H62*100</f>
        <v>7.7846975088967971</v>
      </c>
      <c r="O62" s="6"/>
      <c r="P62" s="6"/>
      <c r="Q62" s="64">
        <v>259</v>
      </c>
      <c r="R62" s="64"/>
      <c r="S62" s="64"/>
      <c r="T62" s="91">
        <f t="shared" ref="T62:T68" si="16">+Q62/H62*100</f>
        <v>11.521352313167259</v>
      </c>
      <c r="AH62" s="134"/>
      <c r="AI62" s="134"/>
      <c r="AJ62" s="134"/>
      <c r="AM62" s="135"/>
      <c r="AN62" s="136"/>
    </row>
    <row r="63" spans="1:40" ht="15" customHeight="1" x14ac:dyDescent="0.25">
      <c r="A63" s="259"/>
      <c r="B63" s="18"/>
      <c r="C63" s="86"/>
      <c r="D63" s="18"/>
      <c r="E63" s="18"/>
      <c r="F63" s="174">
        <v>2019</v>
      </c>
      <c r="G63" s="175"/>
      <c r="H63" s="64">
        <v>2224</v>
      </c>
      <c r="I63" s="64"/>
      <c r="J63" s="64"/>
      <c r="K63" s="64">
        <v>173</v>
      </c>
      <c r="L63" s="64"/>
      <c r="M63" s="64"/>
      <c r="N63" s="91">
        <f t="shared" si="15"/>
        <v>7.778776978417266</v>
      </c>
      <c r="O63" s="6"/>
      <c r="P63" s="6"/>
      <c r="Q63" s="64">
        <v>197</v>
      </c>
      <c r="R63" s="64"/>
      <c r="S63" s="64"/>
      <c r="T63" s="91">
        <f t="shared" si="16"/>
        <v>8.8579136690647484</v>
      </c>
      <c r="AH63" s="134"/>
      <c r="AI63" s="134"/>
      <c r="AJ63" s="134"/>
      <c r="AM63" s="135"/>
      <c r="AN63" s="136"/>
    </row>
    <row r="64" spans="1:40" ht="15" customHeight="1" x14ac:dyDescent="0.25">
      <c r="A64" s="259"/>
      <c r="B64" s="18"/>
      <c r="C64" s="86"/>
      <c r="D64" s="18"/>
      <c r="E64" s="18"/>
      <c r="F64" s="174">
        <v>2020</v>
      </c>
      <c r="G64" s="175"/>
      <c r="H64" s="64">
        <v>2199</v>
      </c>
      <c r="I64" s="64"/>
      <c r="J64" s="64"/>
      <c r="K64" s="64">
        <v>163</v>
      </c>
      <c r="L64" s="64"/>
      <c r="M64" s="64"/>
      <c r="N64" s="91">
        <f t="shared" si="15"/>
        <v>7.4124602091859932</v>
      </c>
      <c r="O64" s="6"/>
      <c r="P64" s="6"/>
      <c r="Q64" s="64">
        <v>188</v>
      </c>
      <c r="R64" s="64"/>
      <c r="S64" s="64"/>
      <c r="T64" s="91">
        <f t="shared" si="16"/>
        <v>8.5493406093678956</v>
      </c>
      <c r="AH64" s="134"/>
      <c r="AI64" s="134"/>
      <c r="AJ64" s="134"/>
      <c r="AM64" s="135"/>
      <c r="AN64" s="136"/>
    </row>
    <row r="65" spans="1:40" ht="15" customHeight="1" x14ac:dyDescent="0.25">
      <c r="A65" s="259"/>
      <c r="B65" s="18"/>
      <c r="C65" s="86"/>
      <c r="D65" s="18"/>
      <c r="E65" s="18"/>
      <c r="F65" s="174">
        <v>2021</v>
      </c>
      <c r="G65" s="175"/>
      <c r="H65" s="64">
        <v>2231</v>
      </c>
      <c r="I65" s="64"/>
      <c r="J65" s="64"/>
      <c r="K65" s="64">
        <v>133</v>
      </c>
      <c r="L65" s="64"/>
      <c r="M65" s="64"/>
      <c r="N65" s="91">
        <f t="shared" si="15"/>
        <v>5.9614522635589422</v>
      </c>
      <c r="O65" s="6"/>
      <c r="P65" s="6"/>
      <c r="Q65" s="64">
        <v>101</v>
      </c>
      <c r="R65" s="64"/>
      <c r="S65" s="64"/>
      <c r="T65" s="91">
        <f t="shared" si="16"/>
        <v>4.527117884356791</v>
      </c>
      <c r="AH65" s="134"/>
      <c r="AI65" s="134"/>
      <c r="AJ65" s="134"/>
      <c r="AM65" s="135"/>
      <c r="AN65" s="136"/>
    </row>
    <row r="66" spans="1:40" ht="15" customHeight="1" x14ac:dyDescent="0.25">
      <c r="A66" s="259"/>
      <c r="B66" s="18"/>
      <c r="C66" s="86"/>
      <c r="D66" s="18"/>
      <c r="E66" s="18"/>
      <c r="F66" s="174">
        <v>2022</v>
      </c>
      <c r="G66" s="175"/>
      <c r="H66" s="64">
        <v>2160</v>
      </c>
      <c r="I66" s="64"/>
      <c r="J66" s="64"/>
      <c r="K66" s="64">
        <v>142</v>
      </c>
      <c r="L66" s="64"/>
      <c r="M66" s="64"/>
      <c r="N66" s="91">
        <f t="shared" si="15"/>
        <v>6.5740740740740735</v>
      </c>
      <c r="O66" s="6"/>
      <c r="P66" s="6"/>
      <c r="Q66" s="64">
        <v>213</v>
      </c>
      <c r="R66" s="64"/>
      <c r="S66" s="64"/>
      <c r="T66" s="91">
        <f t="shared" si="16"/>
        <v>9.8611111111111107</v>
      </c>
      <c r="AH66" s="134"/>
      <c r="AI66" s="134"/>
      <c r="AJ66" s="134"/>
      <c r="AM66" s="135"/>
      <c r="AN66" s="136"/>
    </row>
    <row r="67" spans="1:40" ht="15" customHeight="1" x14ac:dyDescent="0.25">
      <c r="A67" s="259"/>
      <c r="B67" s="18"/>
      <c r="C67" s="86"/>
      <c r="D67" s="18"/>
      <c r="E67" s="18"/>
      <c r="F67" s="174">
        <v>2023</v>
      </c>
      <c r="G67" s="175"/>
      <c r="H67" s="64">
        <v>2170</v>
      </c>
      <c r="I67" s="64"/>
      <c r="J67" s="64"/>
      <c r="K67" s="64">
        <v>147</v>
      </c>
      <c r="L67" s="64"/>
      <c r="M67" s="64"/>
      <c r="N67" s="91">
        <f t="shared" si="15"/>
        <v>6.7741935483870979</v>
      </c>
      <c r="O67" s="6"/>
      <c r="P67" s="6"/>
      <c r="Q67" s="64">
        <v>137</v>
      </c>
      <c r="R67" s="64"/>
      <c r="S67" s="64"/>
      <c r="T67" s="91">
        <f t="shared" si="16"/>
        <v>6.3133640552995391</v>
      </c>
      <c r="AH67" s="134"/>
      <c r="AI67" s="134"/>
      <c r="AJ67" s="134"/>
      <c r="AM67" s="135"/>
      <c r="AN67" s="136"/>
    </row>
    <row r="68" spans="1:40" ht="15" customHeight="1" x14ac:dyDescent="0.25">
      <c r="A68" s="259"/>
      <c r="B68" s="18"/>
      <c r="C68" s="86"/>
      <c r="D68" s="18"/>
      <c r="E68" s="18"/>
      <c r="F68" s="174">
        <v>2024</v>
      </c>
      <c r="G68" s="175"/>
      <c r="H68" s="64">
        <v>2211</v>
      </c>
      <c r="I68" s="64"/>
      <c r="J68" s="64"/>
      <c r="K68" s="64">
        <v>133</v>
      </c>
      <c r="L68" s="64"/>
      <c r="M68" s="64"/>
      <c r="N68" s="91">
        <f t="shared" si="15"/>
        <v>6.0153776571687017</v>
      </c>
      <c r="O68" s="6"/>
      <c r="P68" s="6"/>
      <c r="Q68" s="64">
        <v>92</v>
      </c>
      <c r="R68" s="64"/>
      <c r="S68" s="64"/>
      <c r="T68" s="91">
        <f t="shared" si="16"/>
        <v>4.1610131162369965</v>
      </c>
      <c r="AH68" s="134"/>
      <c r="AI68" s="134"/>
      <c r="AJ68" s="134"/>
      <c r="AK68" s="134"/>
      <c r="AM68" s="135"/>
      <c r="AN68" s="136"/>
    </row>
    <row r="69" spans="1:40" ht="5.4" customHeight="1" thickBot="1" x14ac:dyDescent="0.3">
      <c r="A69" s="71"/>
      <c r="B69" s="72"/>
      <c r="C69" s="73"/>
      <c r="D69" s="72"/>
      <c r="E69" s="72"/>
      <c r="F69" s="74"/>
      <c r="G69" s="75"/>
      <c r="H69" s="69"/>
      <c r="I69" s="69"/>
      <c r="J69" s="69"/>
      <c r="K69" s="69"/>
      <c r="L69" s="69"/>
      <c r="M69" s="69"/>
      <c r="N69" s="70"/>
      <c r="O69" s="70"/>
      <c r="P69" s="70"/>
      <c r="Q69" s="69"/>
      <c r="R69" s="69"/>
      <c r="S69" s="69"/>
      <c r="T69" s="158"/>
      <c r="U69" s="133"/>
      <c r="AH69" s="134"/>
      <c r="AI69" s="134"/>
      <c r="AJ69" s="134"/>
      <c r="AM69" s="135"/>
      <c r="AN69" s="136"/>
    </row>
    <row r="70" spans="1:40" ht="13.2" customHeight="1" x14ac:dyDescent="0.25">
      <c r="A70" s="260" t="s">
        <v>27</v>
      </c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AH70" s="134"/>
      <c r="AI70" s="134"/>
      <c r="AJ70" s="134"/>
      <c r="AM70" s="135"/>
      <c r="AN70" s="136"/>
    </row>
    <row r="71" spans="1:40" ht="13.2" customHeight="1" x14ac:dyDescent="0.25">
      <c r="A71" s="257" t="s">
        <v>133</v>
      </c>
      <c r="B71" s="257"/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AH71" s="134"/>
      <c r="AI71" s="134"/>
      <c r="AJ71" s="134"/>
      <c r="AM71" s="135"/>
      <c r="AN71" s="136"/>
    </row>
    <row r="72" spans="1:40" ht="13.8" thickBot="1" x14ac:dyDescent="0.3">
      <c r="A72" s="21"/>
      <c r="B72" s="159"/>
      <c r="C72" s="21"/>
      <c r="D72" s="21"/>
      <c r="E72" s="21"/>
      <c r="AH72" s="134"/>
      <c r="AI72" s="134"/>
      <c r="AJ72" s="134"/>
      <c r="AM72" s="135"/>
      <c r="AN72" s="136"/>
    </row>
    <row r="73" spans="1:40" ht="30" customHeight="1" thickBot="1" x14ac:dyDescent="0.3">
      <c r="A73" s="240"/>
      <c r="B73" s="243" t="s">
        <v>215</v>
      </c>
      <c r="C73" s="243"/>
      <c r="D73" s="243"/>
      <c r="E73" s="101"/>
      <c r="F73" s="254" t="s">
        <v>23</v>
      </c>
      <c r="G73" s="110"/>
      <c r="H73" s="246" t="s">
        <v>137</v>
      </c>
      <c r="I73" s="106"/>
      <c r="J73" s="124"/>
      <c r="K73" s="249" t="s">
        <v>139</v>
      </c>
      <c r="L73" s="249"/>
      <c r="M73" s="249"/>
      <c r="N73" s="249"/>
      <c r="O73" s="249"/>
      <c r="P73" s="125"/>
      <c r="Q73" s="249" t="s">
        <v>140</v>
      </c>
      <c r="R73" s="249"/>
      <c r="S73" s="249"/>
      <c r="T73" s="249"/>
      <c r="U73" s="249"/>
      <c r="AH73" s="134"/>
      <c r="AI73" s="134"/>
      <c r="AJ73" s="134"/>
      <c r="AM73" s="135"/>
      <c r="AN73" s="136"/>
    </row>
    <row r="74" spans="1:40" ht="6.6" customHeight="1" x14ac:dyDescent="0.25">
      <c r="A74" s="241"/>
      <c r="B74" s="244"/>
      <c r="C74" s="244"/>
      <c r="D74" s="244"/>
      <c r="E74" s="102"/>
      <c r="F74" s="255"/>
      <c r="G74" s="111"/>
      <c r="H74" s="247"/>
      <c r="I74" s="107"/>
      <c r="J74" s="107"/>
      <c r="K74" s="126"/>
      <c r="L74" s="126"/>
      <c r="M74" s="126"/>
      <c r="N74" s="125"/>
      <c r="O74" s="125"/>
      <c r="P74" s="125"/>
      <c r="Q74" s="126"/>
      <c r="R74" s="126"/>
      <c r="S74" s="126"/>
      <c r="T74" s="125"/>
      <c r="U74" s="127"/>
      <c r="AH74" s="134"/>
      <c r="AI74" s="134"/>
      <c r="AJ74" s="134"/>
      <c r="AM74" s="135"/>
      <c r="AN74" s="136"/>
    </row>
    <row r="75" spans="1:40" ht="30" customHeight="1" x14ac:dyDescent="0.25">
      <c r="A75" s="241"/>
      <c r="B75" s="244"/>
      <c r="C75" s="244"/>
      <c r="D75" s="244"/>
      <c r="E75" s="102"/>
      <c r="F75" s="255"/>
      <c r="G75" s="50"/>
      <c r="H75" s="247"/>
      <c r="I75" s="88"/>
      <c r="J75" s="88"/>
      <c r="K75" s="107" t="s">
        <v>22</v>
      </c>
      <c r="L75" s="107"/>
      <c r="M75" s="107"/>
      <c r="N75" s="107" t="s">
        <v>63</v>
      </c>
      <c r="O75" s="107"/>
      <c r="P75" s="107"/>
      <c r="Q75" s="107" t="s">
        <v>22</v>
      </c>
      <c r="R75" s="107"/>
      <c r="S75" s="107"/>
      <c r="T75" s="107" t="s">
        <v>63</v>
      </c>
      <c r="U75" s="128"/>
      <c r="AH75" s="134"/>
      <c r="AI75" s="134"/>
      <c r="AJ75" s="134"/>
      <c r="AM75" s="135"/>
      <c r="AN75" s="136"/>
    </row>
    <row r="76" spans="1:40" ht="15" customHeight="1" x14ac:dyDescent="0.25">
      <c r="A76" s="111"/>
      <c r="B76" s="244"/>
      <c r="C76" s="244"/>
      <c r="D76" s="244"/>
      <c r="E76" s="102"/>
      <c r="F76" s="255"/>
      <c r="G76" s="50"/>
      <c r="H76" s="247"/>
      <c r="I76" s="88"/>
      <c r="J76" s="88"/>
      <c r="K76" s="107"/>
      <c r="L76" s="107"/>
      <c r="M76" s="107"/>
      <c r="N76" s="39" t="s">
        <v>62</v>
      </c>
      <c r="O76" s="39"/>
      <c r="P76" s="39"/>
      <c r="Q76" s="160"/>
      <c r="R76" s="160"/>
      <c r="S76" s="160"/>
      <c r="T76" s="39" t="s">
        <v>62</v>
      </c>
      <c r="U76" s="128"/>
      <c r="AH76" s="134"/>
      <c r="AI76" s="134"/>
      <c r="AJ76" s="134"/>
      <c r="AM76" s="135"/>
      <c r="AN76" s="136"/>
    </row>
    <row r="77" spans="1:40" s="18" customFormat="1" ht="6.6" customHeight="1" thickBot="1" x14ac:dyDescent="0.35">
      <c r="A77" s="112"/>
      <c r="B77" s="245"/>
      <c r="C77" s="245"/>
      <c r="D77" s="245"/>
      <c r="E77" s="104"/>
      <c r="F77" s="256"/>
      <c r="G77" s="52"/>
      <c r="H77" s="248"/>
      <c r="I77" s="130"/>
      <c r="J77" s="130"/>
      <c r="K77" s="131"/>
      <c r="L77" s="131"/>
      <c r="M77" s="131"/>
      <c r="N77" s="47"/>
      <c r="O77" s="47"/>
      <c r="P77" s="47"/>
      <c r="Q77" s="132"/>
      <c r="R77" s="132"/>
      <c r="S77" s="132"/>
      <c r="T77" s="47"/>
      <c r="U77" s="72"/>
      <c r="AH77" s="11"/>
      <c r="AI77" s="11"/>
      <c r="AJ77" s="11"/>
      <c r="AM77" s="161"/>
      <c r="AN77" s="162"/>
    </row>
    <row r="78" spans="1:40" s="18" customFormat="1" ht="6.6" customHeight="1" x14ac:dyDescent="0.3">
      <c r="A78" s="163"/>
      <c r="B78" s="102"/>
      <c r="C78" s="102"/>
      <c r="D78" s="102"/>
      <c r="E78" s="102"/>
      <c r="F78" s="105"/>
      <c r="G78" s="76"/>
      <c r="H78" s="107"/>
      <c r="I78" s="129"/>
      <c r="J78" s="129"/>
      <c r="K78" s="160"/>
      <c r="L78" s="160"/>
      <c r="M78" s="160"/>
      <c r="N78" s="39"/>
      <c r="O78" s="39"/>
      <c r="P78" s="39"/>
      <c r="Q78" s="160"/>
      <c r="R78" s="160"/>
      <c r="S78" s="160"/>
      <c r="T78" s="39"/>
      <c r="AH78" s="11"/>
      <c r="AI78" s="11"/>
      <c r="AJ78" s="11"/>
      <c r="AM78" s="161"/>
      <c r="AN78" s="162"/>
    </row>
    <row r="79" spans="1:40" ht="15" customHeight="1" x14ac:dyDescent="0.25">
      <c r="A79" s="261"/>
      <c r="B79" s="18"/>
      <c r="C79" s="16" t="s">
        <v>64</v>
      </c>
      <c r="D79" s="86"/>
      <c r="E79" s="86"/>
      <c r="F79" s="174">
        <v>2017</v>
      </c>
      <c r="G79" s="175"/>
      <c r="H79" s="421">
        <f>+H89+H99</f>
        <v>8195</v>
      </c>
      <c r="I79" s="11"/>
      <c r="J79" s="11"/>
      <c r="K79" s="421">
        <f>+K89+K99</f>
        <v>530</v>
      </c>
      <c r="L79" s="11"/>
      <c r="M79" s="11"/>
      <c r="N79" s="91">
        <f>+K79/H79*100</f>
        <v>6.4673581452104942</v>
      </c>
      <c r="O79" s="6"/>
      <c r="P79" s="6"/>
      <c r="Q79" s="421">
        <f>+Q89+Q99</f>
        <v>604</v>
      </c>
      <c r="R79" s="11"/>
      <c r="S79" s="11"/>
      <c r="T79" s="91">
        <f>+Q79/H79*100</f>
        <v>7.3703477730323375</v>
      </c>
      <c r="AH79" s="134"/>
      <c r="AI79" s="134"/>
      <c r="AJ79" s="134"/>
      <c r="AM79" s="135"/>
      <c r="AN79" s="136"/>
    </row>
    <row r="80" spans="1:40" ht="15" customHeight="1" x14ac:dyDescent="0.25">
      <c r="A80" s="261"/>
      <c r="B80" s="18"/>
      <c r="C80" s="19" t="s">
        <v>165</v>
      </c>
      <c r="D80" s="86"/>
      <c r="E80" s="86"/>
      <c r="F80" s="174">
        <v>2018</v>
      </c>
      <c r="G80" s="175"/>
      <c r="H80" s="421">
        <f t="shared" ref="H80:K86" si="17">+H90+H100</f>
        <v>7993</v>
      </c>
      <c r="I80" s="12"/>
      <c r="J80" s="12"/>
      <c r="K80" s="421">
        <f t="shared" si="17"/>
        <v>543</v>
      </c>
      <c r="L80" s="12"/>
      <c r="M80" s="12"/>
      <c r="N80" s="91">
        <f t="shared" ref="N80:N86" si="18">+K80/H80*100</f>
        <v>6.7934442637307653</v>
      </c>
      <c r="O80" s="6"/>
      <c r="P80" s="6"/>
      <c r="Q80" s="421">
        <f t="shared" ref="Q80:Q86" si="19">+Q90+Q100</f>
        <v>745</v>
      </c>
      <c r="R80" s="12"/>
      <c r="S80" s="12"/>
      <c r="T80" s="91">
        <f t="shared" ref="T80:T86" si="20">+Q80/H80*100</f>
        <v>9.3206555736269241</v>
      </c>
      <c r="AH80" s="134"/>
      <c r="AI80" s="134"/>
      <c r="AJ80" s="134"/>
      <c r="AM80" s="135"/>
      <c r="AN80" s="136"/>
    </row>
    <row r="81" spans="1:40" ht="15" customHeight="1" x14ac:dyDescent="0.25">
      <c r="A81" s="261"/>
      <c r="B81" s="18"/>
      <c r="C81" s="18"/>
      <c r="D81" s="86"/>
      <c r="E81" s="86"/>
      <c r="F81" s="174">
        <v>2019</v>
      </c>
      <c r="G81" s="175"/>
      <c r="H81" s="421">
        <f t="shared" si="17"/>
        <v>7912</v>
      </c>
      <c r="I81" s="12"/>
      <c r="J81" s="12"/>
      <c r="K81" s="421">
        <f t="shared" si="17"/>
        <v>649</v>
      </c>
      <c r="L81" s="12"/>
      <c r="M81" s="12"/>
      <c r="N81" s="91">
        <f t="shared" si="18"/>
        <v>8.2027300303336705</v>
      </c>
      <c r="O81" s="6"/>
      <c r="P81" s="6"/>
      <c r="Q81" s="421">
        <f t="shared" si="19"/>
        <v>730</v>
      </c>
      <c r="R81" s="12"/>
      <c r="S81" s="12"/>
      <c r="T81" s="91">
        <f t="shared" si="20"/>
        <v>9.2264914054600613</v>
      </c>
      <c r="AH81" s="134"/>
      <c r="AI81" s="134"/>
      <c r="AJ81" s="134"/>
      <c r="AM81" s="135"/>
      <c r="AN81" s="136"/>
    </row>
    <row r="82" spans="1:40" ht="15" customHeight="1" x14ac:dyDescent="0.25">
      <c r="A82" s="261"/>
      <c r="B82" s="18"/>
      <c r="C82" s="18"/>
      <c r="D82" s="86"/>
      <c r="E82" s="86"/>
      <c r="F82" s="174">
        <v>2020</v>
      </c>
      <c r="G82" s="175"/>
      <c r="H82" s="421">
        <f t="shared" si="17"/>
        <v>7771</v>
      </c>
      <c r="I82" s="12"/>
      <c r="J82" s="12"/>
      <c r="K82" s="421">
        <f t="shared" si="17"/>
        <v>566</v>
      </c>
      <c r="L82" s="12"/>
      <c r="M82" s="12"/>
      <c r="N82" s="91">
        <f t="shared" si="18"/>
        <v>7.2834898983399814</v>
      </c>
      <c r="O82" s="6"/>
      <c r="P82" s="6"/>
      <c r="Q82" s="421">
        <f t="shared" si="19"/>
        <v>707</v>
      </c>
      <c r="R82" s="12"/>
      <c r="S82" s="12"/>
      <c r="T82" s="91">
        <f t="shared" si="20"/>
        <v>9.0979281945695529</v>
      </c>
      <c r="AH82" s="134"/>
      <c r="AI82" s="134"/>
      <c r="AJ82" s="134"/>
      <c r="AM82" s="135"/>
      <c r="AN82" s="136"/>
    </row>
    <row r="83" spans="1:40" ht="15" customHeight="1" x14ac:dyDescent="0.25">
      <c r="A83" s="261"/>
      <c r="B83" s="18"/>
      <c r="C83" s="18"/>
      <c r="D83" s="86"/>
      <c r="E83" s="86"/>
      <c r="F83" s="174">
        <v>2021</v>
      </c>
      <c r="G83" s="175"/>
      <c r="H83" s="421">
        <f t="shared" si="17"/>
        <v>7807</v>
      </c>
      <c r="I83" s="12"/>
      <c r="J83" s="12"/>
      <c r="K83" s="421">
        <f t="shared" si="17"/>
        <v>461</v>
      </c>
      <c r="L83" s="12"/>
      <c r="M83" s="12"/>
      <c r="N83" s="91">
        <f t="shared" si="18"/>
        <v>5.9049570897912131</v>
      </c>
      <c r="O83" s="6"/>
      <c r="P83" s="6"/>
      <c r="Q83" s="421">
        <f t="shared" si="19"/>
        <v>425</v>
      </c>
      <c r="R83" s="12"/>
      <c r="S83" s="12"/>
      <c r="T83" s="91">
        <f t="shared" si="20"/>
        <v>5.4438324580504673</v>
      </c>
      <c r="AH83" s="134"/>
      <c r="AI83" s="134"/>
      <c r="AJ83" s="134"/>
      <c r="AM83" s="135"/>
      <c r="AN83" s="136"/>
    </row>
    <row r="84" spans="1:40" ht="15" customHeight="1" x14ac:dyDescent="0.25">
      <c r="A84" s="261"/>
      <c r="B84" s="18"/>
      <c r="C84" s="18"/>
      <c r="D84" s="86"/>
      <c r="E84" s="86"/>
      <c r="F84" s="174">
        <v>2022</v>
      </c>
      <c r="G84" s="175"/>
      <c r="H84" s="421">
        <f t="shared" si="17"/>
        <v>7481</v>
      </c>
      <c r="I84" s="64"/>
      <c r="J84" s="64"/>
      <c r="K84" s="421">
        <f t="shared" si="17"/>
        <v>506</v>
      </c>
      <c r="L84" s="64"/>
      <c r="M84" s="64"/>
      <c r="N84" s="91">
        <f t="shared" si="18"/>
        <v>6.7638016307980218</v>
      </c>
      <c r="O84" s="6"/>
      <c r="P84" s="6"/>
      <c r="Q84" s="421">
        <f t="shared" si="19"/>
        <v>832</v>
      </c>
      <c r="R84" s="64"/>
      <c r="S84" s="64"/>
      <c r="T84" s="91">
        <f t="shared" si="20"/>
        <v>11.121507819810187</v>
      </c>
      <c r="AH84" s="134"/>
      <c r="AI84" s="134"/>
      <c r="AJ84" s="134"/>
      <c r="AK84" s="134"/>
      <c r="AM84" s="135"/>
      <c r="AN84" s="136"/>
    </row>
    <row r="85" spans="1:40" ht="15" customHeight="1" x14ac:dyDescent="0.25">
      <c r="A85" s="261"/>
      <c r="B85" s="18"/>
      <c r="C85" s="18"/>
      <c r="D85" s="86"/>
      <c r="E85" s="86"/>
      <c r="F85" s="174">
        <v>2023</v>
      </c>
      <c r="G85" s="175"/>
      <c r="H85" s="421">
        <f t="shared" si="17"/>
        <v>7526</v>
      </c>
      <c r="I85" s="64"/>
      <c r="J85" s="64"/>
      <c r="K85" s="421">
        <f t="shared" si="17"/>
        <v>498</v>
      </c>
      <c r="L85" s="64"/>
      <c r="M85" s="64"/>
      <c r="N85" s="91">
        <f t="shared" si="18"/>
        <v>6.6170608557002391</v>
      </c>
      <c r="O85" s="6"/>
      <c r="P85" s="6"/>
      <c r="Q85" s="421">
        <f t="shared" si="19"/>
        <v>453</v>
      </c>
      <c r="R85" s="64"/>
      <c r="S85" s="64"/>
      <c r="T85" s="91">
        <f t="shared" si="20"/>
        <v>6.0191336699441935</v>
      </c>
      <c r="AH85" s="134"/>
      <c r="AI85" s="134"/>
      <c r="AJ85" s="134"/>
      <c r="AM85" s="135"/>
      <c r="AN85" s="136"/>
    </row>
    <row r="86" spans="1:40" ht="15" customHeight="1" x14ac:dyDescent="0.25">
      <c r="A86" s="261"/>
      <c r="B86" s="18"/>
      <c r="C86" s="18"/>
      <c r="D86" s="86"/>
      <c r="E86" s="86"/>
      <c r="F86" s="174">
        <v>2024</v>
      </c>
      <c r="G86" s="175"/>
      <c r="H86" s="421">
        <f t="shared" si="17"/>
        <v>7657</v>
      </c>
      <c r="I86" s="64"/>
      <c r="J86" s="64"/>
      <c r="K86" s="421">
        <f t="shared" si="17"/>
        <v>520</v>
      </c>
      <c r="L86" s="64"/>
      <c r="M86" s="64"/>
      <c r="N86" s="91">
        <f t="shared" si="18"/>
        <v>6.7911714770797964</v>
      </c>
      <c r="O86" s="6"/>
      <c r="P86" s="6"/>
      <c r="Q86" s="421">
        <f t="shared" si="19"/>
        <v>389</v>
      </c>
      <c r="R86" s="64"/>
      <c r="S86" s="64"/>
      <c r="T86" s="91">
        <f t="shared" si="20"/>
        <v>5.0803186626616172</v>
      </c>
      <c r="AH86" s="134"/>
      <c r="AI86" s="134"/>
      <c r="AJ86" s="134"/>
      <c r="AK86" s="134"/>
      <c r="AM86" s="135"/>
      <c r="AN86" s="136"/>
    </row>
    <row r="87" spans="1:40" ht="6.6" customHeight="1" x14ac:dyDescent="0.25">
      <c r="A87" s="146"/>
      <c r="B87" s="18"/>
      <c r="C87" s="18"/>
      <c r="D87" s="86"/>
      <c r="E87" s="86"/>
      <c r="F87" s="87"/>
      <c r="G87" s="20"/>
      <c r="H87" s="64"/>
      <c r="I87" s="64"/>
      <c r="J87" s="64"/>
      <c r="K87" s="64"/>
      <c r="L87" s="64"/>
      <c r="M87" s="64"/>
      <c r="N87" s="6"/>
      <c r="O87" s="6"/>
      <c r="P87" s="6"/>
      <c r="Q87" s="64"/>
      <c r="R87" s="64"/>
      <c r="S87" s="64"/>
      <c r="T87" s="91"/>
      <c r="AH87" s="134"/>
      <c r="AI87" s="134"/>
      <c r="AJ87" s="134"/>
      <c r="AK87" s="134"/>
      <c r="AM87" s="135"/>
      <c r="AN87" s="136"/>
    </row>
    <row r="88" spans="1:40" ht="6.6" customHeight="1" x14ac:dyDescent="0.25">
      <c r="A88" s="148"/>
      <c r="B88" s="34"/>
      <c r="C88" s="34"/>
      <c r="D88" s="149"/>
      <c r="E88" s="149"/>
      <c r="F88" s="31"/>
      <c r="G88" s="150"/>
      <c r="H88" s="57"/>
      <c r="I88" s="57"/>
      <c r="J88" s="57"/>
      <c r="K88" s="57"/>
      <c r="L88" s="57"/>
      <c r="M88" s="57"/>
      <c r="N88" s="9"/>
      <c r="O88" s="9"/>
      <c r="P88" s="9"/>
      <c r="Q88" s="57"/>
      <c r="R88" s="57"/>
      <c r="S88" s="57"/>
      <c r="T88" s="151"/>
      <c r="U88" s="152"/>
      <c r="AH88" s="134"/>
      <c r="AI88" s="134"/>
      <c r="AJ88" s="134"/>
      <c r="AM88" s="135"/>
      <c r="AN88" s="136"/>
    </row>
    <row r="89" spans="1:40" ht="15" customHeight="1" x14ac:dyDescent="0.25">
      <c r="A89" s="262"/>
      <c r="B89" s="16"/>
      <c r="C89" s="16" t="s">
        <v>56</v>
      </c>
      <c r="D89" s="16"/>
      <c r="E89" s="16"/>
      <c r="F89" s="174">
        <v>2017</v>
      </c>
      <c r="G89" s="175"/>
      <c r="H89" s="64">
        <v>2402</v>
      </c>
      <c r="I89" s="64"/>
      <c r="J89" s="64"/>
      <c r="K89" s="64">
        <v>134</v>
      </c>
      <c r="L89" s="64"/>
      <c r="M89" s="64"/>
      <c r="N89" s="91">
        <f>+K89/H89*100</f>
        <v>5.5786844296419646</v>
      </c>
      <c r="O89" s="6"/>
      <c r="P89" s="6"/>
      <c r="Q89" s="64">
        <v>116</v>
      </c>
      <c r="R89" s="64"/>
      <c r="S89" s="64"/>
      <c r="T89" s="91">
        <f>+Q89/H89*100</f>
        <v>4.8293089092422985</v>
      </c>
      <c r="AH89" s="134"/>
      <c r="AI89" s="134"/>
      <c r="AJ89" s="134"/>
      <c r="AM89" s="135"/>
      <c r="AN89" s="136"/>
    </row>
    <row r="90" spans="1:40" ht="15" customHeight="1" x14ac:dyDescent="0.25">
      <c r="A90" s="259"/>
      <c r="B90" s="18"/>
      <c r="C90" s="19" t="s">
        <v>57</v>
      </c>
      <c r="D90" s="19"/>
      <c r="E90" s="19"/>
      <c r="F90" s="174">
        <v>2018</v>
      </c>
      <c r="G90" s="175"/>
      <c r="H90" s="64">
        <v>2285</v>
      </c>
      <c r="I90" s="64"/>
      <c r="J90" s="64"/>
      <c r="K90" s="64">
        <v>137</v>
      </c>
      <c r="L90" s="64"/>
      <c r="M90" s="64"/>
      <c r="N90" s="91">
        <f t="shared" ref="N90:N96" si="21">+K90/H90*100</f>
        <v>5.9956236323851204</v>
      </c>
      <c r="O90" s="6"/>
      <c r="P90" s="6"/>
      <c r="Q90" s="64">
        <v>254</v>
      </c>
      <c r="R90" s="64"/>
      <c r="S90" s="64"/>
      <c r="T90" s="91">
        <f t="shared" ref="T90:T96" si="22">+Q90/H90*100</f>
        <v>11.11597374179431</v>
      </c>
      <c r="AH90" s="134"/>
      <c r="AI90" s="134"/>
      <c r="AJ90" s="134"/>
      <c r="AM90" s="135"/>
      <c r="AN90" s="136"/>
    </row>
    <row r="91" spans="1:40" ht="15" customHeight="1" x14ac:dyDescent="0.25">
      <c r="A91" s="259"/>
      <c r="B91" s="18"/>
      <c r="C91" s="18"/>
      <c r="D91" s="18"/>
      <c r="E91" s="18"/>
      <c r="F91" s="174">
        <v>2019</v>
      </c>
      <c r="G91" s="175"/>
      <c r="H91" s="64">
        <v>2198</v>
      </c>
      <c r="I91" s="64"/>
      <c r="J91" s="64"/>
      <c r="K91" s="64">
        <v>123</v>
      </c>
      <c r="L91" s="64"/>
      <c r="M91" s="64"/>
      <c r="N91" s="91">
        <f t="shared" si="21"/>
        <v>5.5959963603275709</v>
      </c>
      <c r="O91" s="6"/>
      <c r="P91" s="6"/>
      <c r="Q91" s="64">
        <v>210</v>
      </c>
      <c r="R91" s="64"/>
      <c r="S91" s="64"/>
      <c r="T91" s="91">
        <f t="shared" si="22"/>
        <v>9.5541401273885356</v>
      </c>
      <c r="AH91" s="134"/>
      <c r="AI91" s="134"/>
      <c r="AJ91" s="134"/>
      <c r="AM91" s="135"/>
      <c r="AN91" s="136"/>
    </row>
    <row r="92" spans="1:40" ht="15" customHeight="1" x14ac:dyDescent="0.25">
      <c r="A92" s="259"/>
      <c r="B92" s="18"/>
      <c r="C92" s="18"/>
      <c r="D92" s="18"/>
      <c r="E92" s="18"/>
      <c r="F92" s="174">
        <v>2020</v>
      </c>
      <c r="G92" s="175"/>
      <c r="H92" s="64">
        <v>2090</v>
      </c>
      <c r="I92" s="64"/>
      <c r="J92" s="64"/>
      <c r="K92" s="64">
        <v>104</v>
      </c>
      <c r="L92" s="64"/>
      <c r="M92" s="64"/>
      <c r="N92" s="91">
        <f t="shared" si="21"/>
        <v>4.9760765550239237</v>
      </c>
      <c r="O92" s="6"/>
      <c r="P92" s="6"/>
      <c r="Q92" s="64">
        <v>212</v>
      </c>
      <c r="R92" s="64"/>
      <c r="S92" s="64"/>
      <c r="T92" s="91">
        <f t="shared" si="22"/>
        <v>10.143540669856458</v>
      </c>
    </row>
    <row r="93" spans="1:40" ht="15" customHeight="1" x14ac:dyDescent="0.25">
      <c r="A93" s="259"/>
      <c r="B93" s="18"/>
      <c r="C93" s="18"/>
      <c r="D93" s="18"/>
      <c r="E93" s="18"/>
      <c r="F93" s="174">
        <v>2021</v>
      </c>
      <c r="G93" s="175"/>
      <c r="H93" s="64">
        <v>2083</v>
      </c>
      <c r="I93" s="64"/>
      <c r="J93" s="64"/>
      <c r="K93" s="64">
        <v>98</v>
      </c>
      <c r="L93" s="64"/>
      <c r="M93" s="64"/>
      <c r="N93" s="91">
        <f t="shared" si="21"/>
        <v>4.7047527604416706</v>
      </c>
      <c r="O93" s="6"/>
      <c r="P93" s="6"/>
      <c r="Q93" s="64">
        <v>105</v>
      </c>
      <c r="R93" s="64"/>
      <c r="S93" s="64"/>
      <c r="T93" s="91">
        <f t="shared" si="22"/>
        <v>5.0408065290446471</v>
      </c>
    </row>
    <row r="94" spans="1:40" ht="15" customHeight="1" x14ac:dyDescent="0.25">
      <c r="A94" s="259"/>
      <c r="B94" s="18"/>
      <c r="C94" s="18"/>
      <c r="D94" s="18"/>
      <c r="E94" s="18"/>
      <c r="F94" s="174">
        <v>2022</v>
      </c>
      <c r="G94" s="175"/>
      <c r="H94" s="64">
        <v>1935</v>
      </c>
      <c r="I94" s="64"/>
      <c r="J94" s="64"/>
      <c r="K94" s="64">
        <v>93</v>
      </c>
      <c r="L94" s="64"/>
      <c r="M94" s="64"/>
      <c r="N94" s="91">
        <f t="shared" si="21"/>
        <v>4.8062015503875966</v>
      </c>
      <c r="O94" s="6"/>
      <c r="P94" s="6"/>
      <c r="Q94" s="64">
        <v>241</v>
      </c>
      <c r="R94" s="64"/>
      <c r="S94" s="64"/>
      <c r="T94" s="91">
        <f t="shared" si="22"/>
        <v>12.454780361757106</v>
      </c>
    </row>
    <row r="95" spans="1:40" ht="15" customHeight="1" x14ac:dyDescent="0.25">
      <c r="A95" s="259"/>
      <c r="B95" s="18"/>
      <c r="C95" s="18"/>
      <c r="D95" s="18"/>
      <c r="E95" s="18"/>
      <c r="F95" s="174">
        <v>2023</v>
      </c>
      <c r="G95" s="175"/>
      <c r="H95" s="64">
        <v>1958</v>
      </c>
      <c r="I95" s="64"/>
      <c r="J95" s="64"/>
      <c r="K95" s="64">
        <v>114</v>
      </c>
      <c r="L95" s="64"/>
      <c r="M95" s="64"/>
      <c r="N95" s="91">
        <f t="shared" si="21"/>
        <v>5.8222676200204289</v>
      </c>
      <c r="O95" s="6"/>
      <c r="P95" s="6"/>
      <c r="Q95" s="64">
        <v>91</v>
      </c>
      <c r="R95" s="64"/>
      <c r="S95" s="64"/>
      <c r="T95" s="91">
        <f t="shared" si="22"/>
        <v>4.6475995914198158</v>
      </c>
    </row>
    <row r="96" spans="1:40" ht="15" customHeight="1" x14ac:dyDescent="0.25">
      <c r="A96" s="259"/>
      <c r="B96" s="18"/>
      <c r="C96" s="18"/>
      <c r="D96" s="18"/>
      <c r="E96" s="18"/>
      <c r="F96" s="174">
        <v>2024</v>
      </c>
      <c r="G96" s="175"/>
      <c r="H96" s="64">
        <v>1990</v>
      </c>
      <c r="I96" s="64"/>
      <c r="J96" s="64"/>
      <c r="K96" s="64">
        <v>124</v>
      </c>
      <c r="L96" s="64"/>
      <c r="M96" s="64"/>
      <c r="N96" s="91">
        <f t="shared" si="21"/>
        <v>6.2311557788944727</v>
      </c>
      <c r="O96" s="6"/>
      <c r="P96" s="6"/>
      <c r="Q96" s="64">
        <v>92</v>
      </c>
      <c r="R96" s="64"/>
      <c r="S96" s="64"/>
      <c r="T96" s="91">
        <f t="shared" si="22"/>
        <v>4.6231155778894468</v>
      </c>
      <c r="AN96" s="134"/>
    </row>
    <row r="97" spans="1:40" ht="6.6" customHeight="1" x14ac:dyDescent="0.25">
      <c r="A97" s="109"/>
      <c r="B97" s="18"/>
      <c r="C97" s="18"/>
      <c r="D97" s="18"/>
      <c r="E97" s="18"/>
      <c r="F97" s="87"/>
      <c r="G97" s="25"/>
      <c r="H97" s="64"/>
      <c r="I97" s="64"/>
      <c r="J97" s="64"/>
      <c r="K97" s="64"/>
      <c r="L97" s="64"/>
      <c r="M97" s="64"/>
      <c r="N97" s="6"/>
      <c r="O97" s="6"/>
      <c r="P97" s="6"/>
      <c r="Q97" s="64"/>
      <c r="R97" s="64"/>
      <c r="S97" s="64"/>
      <c r="T97" s="91"/>
      <c r="AH97" s="134"/>
      <c r="AI97" s="134"/>
      <c r="AJ97" s="134"/>
      <c r="AK97" s="134"/>
      <c r="AM97" s="135"/>
      <c r="AN97" s="136"/>
    </row>
    <row r="98" spans="1:40" ht="6.6" customHeight="1" x14ac:dyDescent="0.25">
      <c r="A98" s="28"/>
      <c r="B98" s="34"/>
      <c r="C98" s="34"/>
      <c r="D98" s="34"/>
      <c r="E98" s="34"/>
      <c r="F98" s="31"/>
      <c r="G98" s="37"/>
      <c r="H98" s="57"/>
      <c r="I98" s="57"/>
      <c r="J98" s="57"/>
      <c r="K98" s="57"/>
      <c r="L98" s="57"/>
      <c r="M98" s="57"/>
      <c r="N98" s="9"/>
      <c r="O98" s="9"/>
      <c r="P98" s="9"/>
      <c r="Q98" s="57"/>
      <c r="R98" s="57"/>
      <c r="S98" s="57"/>
      <c r="T98" s="151"/>
      <c r="U98" s="152"/>
      <c r="AH98" s="134"/>
      <c r="AI98" s="134"/>
      <c r="AJ98" s="134"/>
      <c r="AM98" s="135"/>
      <c r="AN98" s="136"/>
    </row>
    <row r="99" spans="1:40" ht="15" customHeight="1" x14ac:dyDescent="0.25">
      <c r="A99" s="262"/>
      <c r="B99" s="16"/>
      <c r="C99" s="16" t="s">
        <v>58</v>
      </c>
      <c r="D99" s="16"/>
      <c r="E99" s="16"/>
      <c r="F99" s="174">
        <v>2017</v>
      </c>
      <c r="G99" s="175"/>
      <c r="H99" s="64">
        <v>5793</v>
      </c>
      <c r="I99" s="64"/>
      <c r="J99" s="64"/>
      <c r="K99" s="64">
        <v>396</v>
      </c>
      <c r="L99" s="64"/>
      <c r="M99" s="64"/>
      <c r="N99" s="91">
        <f>+K99/H99*100</f>
        <v>6.8358363542206106</v>
      </c>
      <c r="O99" s="6"/>
      <c r="P99" s="6"/>
      <c r="Q99" s="64">
        <v>488</v>
      </c>
      <c r="R99" s="64"/>
      <c r="S99" s="64"/>
      <c r="T99" s="91">
        <f>+Q99/H99*100</f>
        <v>8.4239599516658039</v>
      </c>
      <c r="AH99" s="134"/>
      <c r="AI99" s="134"/>
      <c r="AJ99" s="134"/>
      <c r="AM99" s="135"/>
      <c r="AN99" s="136"/>
    </row>
    <row r="100" spans="1:40" ht="15" customHeight="1" x14ac:dyDescent="0.25">
      <c r="A100" s="259"/>
      <c r="B100" s="18"/>
      <c r="C100" s="19" t="s">
        <v>59</v>
      </c>
      <c r="D100" s="19"/>
      <c r="E100" s="19"/>
      <c r="F100" s="174">
        <v>2018</v>
      </c>
      <c r="G100" s="175"/>
      <c r="H100" s="64">
        <v>5708</v>
      </c>
      <c r="I100" s="64"/>
      <c r="J100" s="64"/>
      <c r="K100" s="64">
        <v>406</v>
      </c>
      <c r="L100" s="64"/>
      <c r="M100" s="64"/>
      <c r="N100" s="91">
        <f t="shared" ref="N100:N106" si="23">+K100/H100*100</f>
        <v>7.1128241065171682</v>
      </c>
      <c r="O100" s="6"/>
      <c r="P100" s="6"/>
      <c r="Q100" s="64">
        <v>491</v>
      </c>
      <c r="R100" s="64"/>
      <c r="S100" s="64"/>
      <c r="T100" s="91">
        <f t="shared" ref="T100:T106" si="24">+Q100/H100*100</f>
        <v>8.6019621583742119</v>
      </c>
      <c r="AH100" s="134"/>
      <c r="AI100" s="134"/>
      <c r="AJ100" s="134"/>
      <c r="AM100" s="135"/>
      <c r="AN100" s="136"/>
    </row>
    <row r="101" spans="1:40" ht="15" customHeight="1" x14ac:dyDescent="0.25">
      <c r="A101" s="259"/>
      <c r="B101" s="18"/>
      <c r="C101" s="86"/>
      <c r="D101" s="18"/>
      <c r="E101" s="18"/>
      <c r="F101" s="174">
        <v>2019</v>
      </c>
      <c r="G101" s="175"/>
      <c r="H101" s="64">
        <v>5714</v>
      </c>
      <c r="I101" s="64"/>
      <c r="J101" s="64"/>
      <c r="K101" s="64">
        <v>526</v>
      </c>
      <c r="L101" s="64"/>
      <c r="M101" s="64"/>
      <c r="N101" s="91">
        <f t="shared" si="23"/>
        <v>9.2054602730136512</v>
      </c>
      <c r="O101" s="6"/>
      <c r="P101" s="6"/>
      <c r="Q101" s="64">
        <v>520</v>
      </c>
      <c r="R101" s="64"/>
      <c r="S101" s="64"/>
      <c r="T101" s="91">
        <f t="shared" si="24"/>
        <v>9.100455022751138</v>
      </c>
      <c r="AH101" s="134"/>
      <c r="AI101" s="134"/>
      <c r="AJ101" s="134"/>
      <c r="AM101" s="135"/>
      <c r="AN101" s="136"/>
    </row>
    <row r="102" spans="1:40" ht="15" customHeight="1" x14ac:dyDescent="0.25">
      <c r="A102" s="259"/>
      <c r="B102" s="18"/>
      <c r="C102" s="86"/>
      <c r="D102" s="18"/>
      <c r="E102" s="18"/>
      <c r="F102" s="174">
        <v>2020</v>
      </c>
      <c r="G102" s="175"/>
      <c r="H102" s="64">
        <v>5681</v>
      </c>
      <c r="I102" s="64"/>
      <c r="J102" s="64"/>
      <c r="K102" s="64">
        <v>462</v>
      </c>
      <c r="L102" s="64"/>
      <c r="M102" s="64"/>
      <c r="N102" s="91">
        <f t="shared" si="23"/>
        <v>8.1323710614328455</v>
      </c>
      <c r="O102" s="6"/>
      <c r="P102" s="6"/>
      <c r="Q102" s="64">
        <v>495</v>
      </c>
      <c r="R102" s="64"/>
      <c r="S102" s="64"/>
      <c r="T102" s="91">
        <f t="shared" si="24"/>
        <v>8.7132547086780487</v>
      </c>
      <c r="AH102" s="134"/>
      <c r="AI102" s="134"/>
      <c r="AJ102" s="134"/>
      <c r="AK102" s="134"/>
      <c r="AM102" s="135"/>
      <c r="AN102" s="136"/>
    </row>
    <row r="103" spans="1:40" ht="15" customHeight="1" x14ac:dyDescent="0.25">
      <c r="A103" s="259"/>
      <c r="B103" s="18"/>
      <c r="C103" s="86"/>
      <c r="D103" s="18"/>
      <c r="E103" s="18"/>
      <c r="F103" s="174">
        <v>2021</v>
      </c>
      <c r="G103" s="175"/>
      <c r="H103" s="64">
        <v>5724</v>
      </c>
      <c r="I103" s="64"/>
      <c r="J103" s="64"/>
      <c r="K103" s="64">
        <v>363</v>
      </c>
      <c r="L103" s="64"/>
      <c r="M103" s="64"/>
      <c r="N103" s="91">
        <f t="shared" si="23"/>
        <v>6.3417190775681336</v>
      </c>
      <c r="O103" s="6"/>
      <c r="P103" s="6"/>
      <c r="Q103" s="64">
        <v>320</v>
      </c>
      <c r="R103" s="64"/>
      <c r="S103" s="64"/>
      <c r="T103" s="91">
        <f t="shared" si="24"/>
        <v>5.5904961565338924</v>
      </c>
      <c r="AH103" s="134"/>
      <c r="AI103" s="134"/>
      <c r="AJ103" s="134"/>
      <c r="AM103" s="135"/>
      <c r="AN103" s="136"/>
    </row>
    <row r="104" spans="1:40" ht="15" customHeight="1" x14ac:dyDescent="0.25">
      <c r="A104" s="259"/>
      <c r="B104" s="18"/>
      <c r="C104" s="86"/>
      <c r="D104" s="18"/>
      <c r="E104" s="18"/>
      <c r="F104" s="174">
        <v>2022</v>
      </c>
      <c r="G104" s="175"/>
      <c r="H104" s="64">
        <v>5546</v>
      </c>
      <c r="I104" s="64"/>
      <c r="J104" s="64"/>
      <c r="K104" s="64">
        <v>413</v>
      </c>
      <c r="L104" s="64"/>
      <c r="M104" s="64"/>
      <c r="N104" s="91">
        <f t="shared" si="23"/>
        <v>7.4468085106382977</v>
      </c>
      <c r="O104" s="6"/>
      <c r="P104" s="6"/>
      <c r="Q104" s="64">
        <v>591</v>
      </c>
      <c r="R104" s="64"/>
      <c r="S104" s="64"/>
      <c r="T104" s="91">
        <f t="shared" si="24"/>
        <v>10.656328885683376</v>
      </c>
      <c r="AH104" s="134"/>
      <c r="AI104" s="134"/>
      <c r="AJ104" s="134"/>
      <c r="AM104" s="135"/>
      <c r="AN104" s="136"/>
    </row>
    <row r="105" spans="1:40" ht="15" customHeight="1" x14ac:dyDescent="0.25">
      <c r="A105" s="259"/>
      <c r="B105" s="18"/>
      <c r="C105" s="86"/>
      <c r="D105" s="18"/>
      <c r="E105" s="18"/>
      <c r="F105" s="174">
        <v>2023</v>
      </c>
      <c r="G105" s="175"/>
      <c r="H105" s="64">
        <v>5568</v>
      </c>
      <c r="I105" s="64"/>
      <c r="J105" s="64"/>
      <c r="K105" s="64">
        <v>384</v>
      </c>
      <c r="L105" s="64"/>
      <c r="M105" s="64"/>
      <c r="N105" s="91">
        <f t="shared" si="23"/>
        <v>6.8965517241379306</v>
      </c>
      <c r="O105" s="6"/>
      <c r="P105" s="6"/>
      <c r="Q105" s="64">
        <v>362</v>
      </c>
      <c r="R105" s="64"/>
      <c r="S105" s="64"/>
      <c r="T105" s="91">
        <f t="shared" si="24"/>
        <v>6.5014367816091951</v>
      </c>
      <c r="AH105" s="134"/>
      <c r="AI105" s="134"/>
      <c r="AJ105" s="134"/>
      <c r="AM105" s="135"/>
      <c r="AN105" s="136"/>
    </row>
    <row r="106" spans="1:40" ht="15" customHeight="1" x14ac:dyDescent="0.25">
      <c r="A106" s="259"/>
      <c r="B106" s="18"/>
      <c r="C106" s="86"/>
      <c r="D106" s="18"/>
      <c r="E106" s="18"/>
      <c r="F106" s="174">
        <v>2024</v>
      </c>
      <c r="G106" s="175"/>
      <c r="H106" s="64">
        <v>5667</v>
      </c>
      <c r="I106" s="64"/>
      <c r="J106" s="64"/>
      <c r="K106" s="64">
        <v>396</v>
      </c>
      <c r="L106" s="64"/>
      <c r="M106" s="64"/>
      <c r="N106" s="91">
        <f t="shared" si="23"/>
        <v>6.9878242456326092</v>
      </c>
      <c r="O106" s="6"/>
      <c r="P106" s="6"/>
      <c r="Q106" s="64">
        <v>297</v>
      </c>
      <c r="R106" s="64"/>
      <c r="S106" s="64"/>
      <c r="T106" s="91">
        <f t="shared" si="24"/>
        <v>5.2408681842244569</v>
      </c>
      <c r="AH106" s="134"/>
      <c r="AI106" s="134"/>
      <c r="AJ106" s="134"/>
      <c r="AM106" s="135"/>
      <c r="AN106" s="136"/>
    </row>
    <row r="107" spans="1:40" ht="6.6" customHeight="1" thickBot="1" x14ac:dyDescent="0.3">
      <c r="A107" s="71"/>
      <c r="B107" s="72"/>
      <c r="C107" s="73"/>
      <c r="D107" s="72"/>
      <c r="E107" s="72"/>
      <c r="F107" s="74"/>
      <c r="G107" s="75"/>
      <c r="H107" s="69"/>
      <c r="I107" s="69"/>
      <c r="J107" s="69"/>
      <c r="K107" s="69"/>
      <c r="L107" s="69"/>
      <c r="M107" s="69"/>
      <c r="N107" s="70"/>
      <c r="O107" s="70"/>
      <c r="P107" s="70"/>
      <c r="Q107" s="69"/>
      <c r="R107" s="69"/>
      <c r="S107" s="69"/>
      <c r="T107" s="158"/>
      <c r="U107" s="133"/>
      <c r="AH107" s="134"/>
      <c r="AI107" s="134"/>
      <c r="AJ107" s="134"/>
      <c r="AM107" s="135"/>
      <c r="AN107" s="136"/>
    </row>
    <row r="108" spans="1:40" ht="12" customHeight="1" x14ac:dyDescent="0.25">
      <c r="A108" s="260" t="s">
        <v>27</v>
      </c>
      <c r="B108" s="260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AH108" s="134"/>
      <c r="AI108" s="134"/>
      <c r="AJ108" s="134"/>
      <c r="AM108" s="135"/>
      <c r="AN108" s="136"/>
    </row>
    <row r="109" spans="1:40" ht="12" customHeight="1" x14ac:dyDescent="0.25">
      <c r="A109" s="257" t="s">
        <v>133</v>
      </c>
      <c r="B109" s="257"/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AH109" s="134"/>
      <c r="AI109" s="134"/>
      <c r="AJ109" s="134"/>
      <c r="AK109" s="134"/>
      <c r="AM109" s="135"/>
      <c r="AN109" s="136"/>
    </row>
    <row r="110" spans="1:40" ht="12" customHeight="1" thickBot="1" x14ac:dyDescent="0.3">
      <c r="A110" s="109"/>
      <c r="B110" s="18"/>
      <c r="C110" s="86"/>
      <c r="D110" s="86"/>
      <c r="E110" s="86"/>
      <c r="F110" s="87"/>
      <c r="G110" s="25"/>
      <c r="H110" s="55"/>
      <c r="I110" s="55"/>
      <c r="J110" s="55"/>
      <c r="K110" s="55"/>
      <c r="L110" s="55"/>
      <c r="M110" s="55"/>
      <c r="N110" s="2"/>
      <c r="O110" s="2"/>
      <c r="P110" s="2"/>
      <c r="Q110" s="55"/>
      <c r="R110" s="55"/>
      <c r="S110" s="55"/>
      <c r="T110" s="165"/>
      <c r="AH110" s="134"/>
      <c r="AI110" s="134"/>
      <c r="AJ110" s="134"/>
      <c r="AM110" s="135"/>
      <c r="AN110" s="136"/>
    </row>
    <row r="111" spans="1:40" ht="30" customHeight="1" thickBot="1" x14ac:dyDescent="0.3">
      <c r="A111" s="240"/>
      <c r="B111" s="243" t="s">
        <v>215</v>
      </c>
      <c r="C111" s="243"/>
      <c r="D111" s="243"/>
      <c r="E111" s="101"/>
      <c r="F111" s="254" t="s">
        <v>23</v>
      </c>
      <c r="G111" s="110"/>
      <c r="H111" s="246" t="s">
        <v>137</v>
      </c>
      <c r="I111" s="106"/>
      <c r="J111" s="124"/>
      <c r="K111" s="249" t="s">
        <v>139</v>
      </c>
      <c r="L111" s="249"/>
      <c r="M111" s="249"/>
      <c r="N111" s="249"/>
      <c r="O111" s="249"/>
      <c r="P111" s="125"/>
      <c r="Q111" s="249" t="s">
        <v>140</v>
      </c>
      <c r="R111" s="249"/>
      <c r="S111" s="249"/>
      <c r="T111" s="249"/>
      <c r="U111" s="249"/>
      <c r="AH111" s="134"/>
      <c r="AI111" s="134"/>
      <c r="AJ111" s="134"/>
      <c r="AM111" s="135"/>
      <c r="AN111" s="136"/>
    </row>
    <row r="112" spans="1:40" ht="6.6" customHeight="1" x14ac:dyDescent="0.25">
      <c r="A112" s="241"/>
      <c r="B112" s="244"/>
      <c r="C112" s="244"/>
      <c r="D112" s="244"/>
      <c r="E112" s="102"/>
      <c r="F112" s="255"/>
      <c r="G112" s="111"/>
      <c r="H112" s="247"/>
      <c r="I112" s="107"/>
      <c r="J112" s="106"/>
      <c r="K112" s="126"/>
      <c r="L112" s="126"/>
      <c r="M112" s="126"/>
      <c r="N112" s="125"/>
      <c r="O112" s="125"/>
      <c r="P112" s="125"/>
      <c r="Q112" s="126"/>
      <c r="R112" s="126"/>
      <c r="S112" s="126"/>
      <c r="T112" s="125"/>
      <c r="U112" s="127"/>
      <c r="AH112" s="134"/>
      <c r="AI112" s="134"/>
      <c r="AJ112" s="134"/>
      <c r="AM112" s="135"/>
      <c r="AN112" s="136"/>
    </row>
    <row r="113" spans="1:40" ht="30" customHeight="1" x14ac:dyDescent="0.25">
      <c r="A113" s="241"/>
      <c r="B113" s="244"/>
      <c r="C113" s="244"/>
      <c r="D113" s="244"/>
      <c r="E113" s="102"/>
      <c r="F113" s="255"/>
      <c r="G113" s="50"/>
      <c r="H113" s="247"/>
      <c r="I113" s="88"/>
      <c r="J113" s="88"/>
      <c r="K113" s="107" t="s">
        <v>22</v>
      </c>
      <c r="L113" s="107"/>
      <c r="M113" s="107"/>
      <c r="N113" s="107" t="s">
        <v>63</v>
      </c>
      <c r="O113" s="107"/>
      <c r="P113" s="107"/>
      <c r="Q113" s="107" t="s">
        <v>22</v>
      </c>
      <c r="R113" s="107"/>
      <c r="S113" s="107"/>
      <c r="T113" s="107" t="s">
        <v>63</v>
      </c>
      <c r="U113" s="128"/>
      <c r="AH113" s="134"/>
      <c r="AI113" s="134"/>
      <c r="AJ113" s="134"/>
      <c r="AM113" s="135"/>
      <c r="AN113" s="136"/>
    </row>
    <row r="114" spans="1:40" ht="15" customHeight="1" x14ac:dyDescent="0.25">
      <c r="A114" s="111"/>
      <c r="B114" s="244"/>
      <c r="C114" s="244"/>
      <c r="D114" s="244"/>
      <c r="E114" s="102"/>
      <c r="F114" s="255"/>
      <c r="G114" s="50"/>
      <c r="H114" s="247"/>
      <c r="I114" s="88"/>
      <c r="J114" s="88"/>
      <c r="K114" s="107"/>
      <c r="L114" s="107"/>
      <c r="M114" s="107"/>
      <c r="N114" s="39" t="s">
        <v>62</v>
      </c>
      <c r="O114" s="39"/>
      <c r="P114" s="39"/>
      <c r="Q114" s="160"/>
      <c r="R114" s="160"/>
      <c r="S114" s="160"/>
      <c r="T114" s="39" t="s">
        <v>62</v>
      </c>
      <c r="U114" s="128"/>
      <c r="AH114" s="134"/>
      <c r="AI114" s="134"/>
      <c r="AJ114" s="134"/>
      <c r="AM114" s="135"/>
      <c r="AN114" s="136"/>
    </row>
    <row r="115" spans="1:40" ht="5.4" customHeight="1" thickBot="1" x14ac:dyDescent="0.3">
      <c r="A115" s="112"/>
      <c r="B115" s="245"/>
      <c r="C115" s="245"/>
      <c r="D115" s="245"/>
      <c r="E115" s="104"/>
      <c r="F115" s="256"/>
      <c r="G115" s="52"/>
      <c r="H115" s="248"/>
      <c r="I115" s="130"/>
      <c r="J115" s="130"/>
      <c r="K115" s="131"/>
      <c r="L115" s="131"/>
      <c r="M115" s="131"/>
      <c r="N115" s="47"/>
      <c r="O115" s="47"/>
      <c r="P115" s="47"/>
      <c r="Q115" s="132"/>
      <c r="R115" s="132"/>
      <c r="S115" s="132"/>
      <c r="T115" s="47"/>
      <c r="U115" s="133"/>
      <c r="AH115" s="134"/>
      <c r="AI115" s="134"/>
      <c r="AJ115" s="134"/>
      <c r="AM115" s="135"/>
      <c r="AN115" s="136"/>
    </row>
    <row r="116" spans="1:40" ht="5.4" customHeight="1" x14ac:dyDescent="0.25">
      <c r="A116" s="111"/>
      <c r="B116" s="103"/>
      <c r="C116" s="103"/>
      <c r="D116" s="103"/>
      <c r="E116" s="103"/>
      <c r="F116" s="105"/>
      <c r="G116" s="50"/>
      <c r="H116" s="107"/>
      <c r="I116" s="49"/>
      <c r="J116" s="49"/>
      <c r="K116" s="160"/>
      <c r="L116" s="160"/>
      <c r="M116" s="160"/>
      <c r="N116" s="39"/>
      <c r="O116" s="39"/>
      <c r="P116" s="39"/>
      <c r="Q116" s="160"/>
      <c r="R116" s="160"/>
      <c r="S116" s="160"/>
      <c r="T116" s="39"/>
      <c r="AH116" s="134"/>
      <c r="AI116" s="134"/>
      <c r="AJ116" s="134"/>
      <c r="AM116" s="135"/>
      <c r="AN116" s="136"/>
    </row>
    <row r="117" spans="1:40" ht="15" customHeight="1" x14ac:dyDescent="0.25">
      <c r="A117" s="261"/>
      <c r="B117" s="16" t="s">
        <v>47</v>
      </c>
      <c r="C117" s="120"/>
      <c r="D117" s="86"/>
      <c r="E117" s="86"/>
      <c r="F117" s="174">
        <v>2017</v>
      </c>
      <c r="G117" s="175"/>
      <c r="H117" s="421">
        <f t="shared" ref="H117:H124" si="25">+H127+H137+H147+H157+H167+H185+H195+H205</f>
        <v>57742</v>
      </c>
      <c r="I117" s="11"/>
      <c r="J117" s="11"/>
      <c r="K117" s="421">
        <f t="shared" ref="K117:K124" si="26">+K127+K137+K147+K157+K167+K185+K195+K205</f>
        <v>3450</v>
      </c>
      <c r="L117" s="11"/>
      <c r="M117" s="11"/>
      <c r="N117" s="91">
        <f>+K117/H117*100</f>
        <v>5.9748536593813864</v>
      </c>
      <c r="O117" s="6"/>
      <c r="P117" s="6"/>
      <c r="Q117" s="421">
        <f t="shared" ref="Q117:Q124" si="27">+Q127+Q137+Q147+Q157+Q167+Q185+Q195+Q205</f>
        <v>5138</v>
      </c>
      <c r="R117" s="11"/>
      <c r="S117" s="11"/>
      <c r="T117" s="91">
        <f>+Q117/H117*100</f>
        <v>8.8982023483772643</v>
      </c>
      <c r="AH117" s="134"/>
      <c r="AI117" s="134"/>
      <c r="AJ117" s="134"/>
      <c r="AM117" s="135"/>
      <c r="AN117" s="136"/>
    </row>
    <row r="118" spans="1:40" ht="15" customHeight="1" x14ac:dyDescent="0.25">
      <c r="A118" s="261"/>
      <c r="B118" s="19" t="s">
        <v>46</v>
      </c>
      <c r="C118" s="120"/>
      <c r="D118" s="86"/>
      <c r="E118" s="86"/>
      <c r="F118" s="174">
        <v>2018</v>
      </c>
      <c r="G118" s="175"/>
      <c r="H118" s="421">
        <f t="shared" si="25"/>
        <v>57108</v>
      </c>
      <c r="I118" s="12"/>
      <c r="J118" s="12"/>
      <c r="K118" s="421">
        <f t="shared" si="26"/>
        <v>3651</v>
      </c>
      <c r="L118" s="12"/>
      <c r="M118" s="12"/>
      <c r="N118" s="91">
        <f t="shared" ref="N118:N124" si="28">+K118/H118*100</f>
        <v>6.3931498213910487</v>
      </c>
      <c r="O118" s="6"/>
      <c r="P118" s="6"/>
      <c r="Q118" s="421">
        <f t="shared" si="27"/>
        <v>4285</v>
      </c>
      <c r="R118" s="12"/>
      <c r="S118" s="12"/>
      <c r="T118" s="91">
        <f t="shared" ref="T118:T124" si="29">+Q118/H118*100</f>
        <v>7.5033270294879886</v>
      </c>
      <c r="AH118" s="134"/>
      <c r="AI118" s="134"/>
      <c r="AJ118" s="134"/>
      <c r="AM118" s="135"/>
      <c r="AN118" s="136"/>
    </row>
    <row r="119" spans="1:40" ht="15" customHeight="1" x14ac:dyDescent="0.25">
      <c r="A119" s="261"/>
      <c r="B119" s="18"/>
      <c r="C119" s="18"/>
      <c r="D119" s="86"/>
      <c r="E119" s="86"/>
      <c r="F119" s="174">
        <v>2019</v>
      </c>
      <c r="G119" s="175"/>
      <c r="H119" s="421">
        <f t="shared" si="25"/>
        <v>56222</v>
      </c>
      <c r="I119" s="12"/>
      <c r="J119" s="12"/>
      <c r="K119" s="421">
        <f t="shared" si="26"/>
        <v>3239</v>
      </c>
      <c r="L119" s="12"/>
      <c r="M119" s="12"/>
      <c r="N119" s="91">
        <f t="shared" si="28"/>
        <v>5.76108996478247</v>
      </c>
      <c r="O119" s="6"/>
      <c r="P119" s="6"/>
      <c r="Q119" s="421">
        <f t="shared" si="27"/>
        <v>4125</v>
      </c>
      <c r="R119" s="12"/>
      <c r="S119" s="12"/>
      <c r="T119" s="91">
        <f t="shared" si="29"/>
        <v>7.3369855216819033</v>
      </c>
      <c r="AH119" s="134"/>
      <c r="AI119" s="134"/>
      <c r="AJ119" s="134"/>
      <c r="AM119" s="135"/>
      <c r="AN119" s="136"/>
    </row>
    <row r="120" spans="1:40" ht="15" customHeight="1" x14ac:dyDescent="0.25">
      <c r="A120" s="261"/>
      <c r="B120" s="18"/>
      <c r="C120" s="18"/>
      <c r="D120" s="86"/>
      <c r="E120" s="86"/>
      <c r="F120" s="174">
        <v>2020</v>
      </c>
      <c r="G120" s="175"/>
      <c r="H120" s="421">
        <f t="shared" si="25"/>
        <v>54977</v>
      </c>
      <c r="I120" s="12"/>
      <c r="J120" s="12"/>
      <c r="K120" s="421">
        <f t="shared" si="26"/>
        <v>3001</v>
      </c>
      <c r="L120" s="12"/>
      <c r="M120" s="12"/>
      <c r="N120" s="91">
        <f t="shared" si="28"/>
        <v>5.4586463430161709</v>
      </c>
      <c r="O120" s="6"/>
      <c r="P120" s="6"/>
      <c r="Q120" s="421">
        <f t="shared" si="27"/>
        <v>4246</v>
      </c>
      <c r="R120" s="12"/>
      <c r="S120" s="12"/>
      <c r="T120" s="91">
        <f t="shared" si="29"/>
        <v>7.7232297142441384</v>
      </c>
      <c r="AH120" s="134"/>
      <c r="AI120" s="134"/>
      <c r="AJ120" s="134"/>
      <c r="AM120" s="135"/>
      <c r="AN120" s="136"/>
    </row>
    <row r="121" spans="1:40" ht="15" customHeight="1" x14ac:dyDescent="0.25">
      <c r="A121" s="261"/>
      <c r="B121" s="18"/>
      <c r="C121" s="18"/>
      <c r="D121" s="86"/>
      <c r="E121" s="86"/>
      <c r="F121" s="174">
        <v>2021</v>
      </c>
      <c r="G121" s="175"/>
      <c r="H121" s="421">
        <f t="shared" si="25"/>
        <v>55617</v>
      </c>
      <c r="I121" s="12"/>
      <c r="J121" s="12"/>
      <c r="K121" s="421">
        <f t="shared" si="26"/>
        <v>2856</v>
      </c>
      <c r="L121" s="12"/>
      <c r="M121" s="12"/>
      <c r="N121" s="91">
        <f t="shared" si="28"/>
        <v>5.1351205566643294</v>
      </c>
      <c r="O121" s="6"/>
      <c r="P121" s="6"/>
      <c r="Q121" s="421">
        <f t="shared" si="27"/>
        <v>2216</v>
      </c>
      <c r="R121" s="12"/>
      <c r="S121" s="12"/>
      <c r="T121" s="91">
        <f t="shared" si="29"/>
        <v>3.9843932610532748</v>
      </c>
      <c r="AH121" s="134"/>
      <c r="AI121" s="134"/>
      <c r="AJ121" s="134"/>
      <c r="AM121" s="135"/>
      <c r="AN121" s="136"/>
    </row>
    <row r="122" spans="1:40" ht="15" customHeight="1" x14ac:dyDescent="0.25">
      <c r="A122" s="261"/>
      <c r="B122" s="18"/>
      <c r="C122" s="18"/>
      <c r="D122" s="86"/>
      <c r="E122" s="86"/>
      <c r="F122" s="174">
        <v>2022</v>
      </c>
      <c r="G122" s="175"/>
      <c r="H122" s="421">
        <f t="shared" si="25"/>
        <v>54550</v>
      </c>
      <c r="I122" s="64"/>
      <c r="J122" s="64"/>
      <c r="K122" s="421">
        <f t="shared" si="26"/>
        <v>2893</v>
      </c>
      <c r="L122" s="64"/>
      <c r="M122" s="64"/>
      <c r="N122" s="91">
        <f t="shared" si="28"/>
        <v>5.3033913840513289</v>
      </c>
      <c r="O122" s="6"/>
      <c r="P122" s="6"/>
      <c r="Q122" s="421">
        <f t="shared" si="27"/>
        <v>3960</v>
      </c>
      <c r="R122" s="64"/>
      <c r="S122" s="64"/>
      <c r="T122" s="91">
        <f t="shared" si="29"/>
        <v>7.2593950504124667</v>
      </c>
      <c r="AH122" s="134"/>
      <c r="AI122" s="134"/>
      <c r="AJ122" s="134"/>
      <c r="AM122" s="135"/>
      <c r="AN122" s="136"/>
    </row>
    <row r="123" spans="1:40" ht="15" customHeight="1" x14ac:dyDescent="0.25">
      <c r="A123" s="261"/>
      <c r="B123" s="18"/>
      <c r="C123" s="18"/>
      <c r="D123" s="86"/>
      <c r="E123" s="86"/>
      <c r="F123" s="174">
        <v>2023</v>
      </c>
      <c r="G123" s="175"/>
      <c r="H123" s="421">
        <f t="shared" si="25"/>
        <v>55197</v>
      </c>
      <c r="I123" s="64"/>
      <c r="J123" s="64"/>
      <c r="K123" s="421">
        <f t="shared" si="26"/>
        <v>3067</v>
      </c>
      <c r="L123" s="64"/>
      <c r="M123" s="64"/>
      <c r="N123" s="91">
        <f t="shared" si="28"/>
        <v>5.5564614018877831</v>
      </c>
      <c r="O123" s="6"/>
      <c r="P123" s="6"/>
      <c r="Q123" s="421">
        <f t="shared" si="27"/>
        <v>2420</v>
      </c>
      <c r="R123" s="64"/>
      <c r="S123" s="64"/>
      <c r="T123" s="91">
        <f t="shared" si="29"/>
        <v>4.3842962479844916</v>
      </c>
      <c r="AH123" s="134"/>
      <c r="AI123" s="134"/>
      <c r="AJ123" s="134"/>
      <c r="AM123" s="135"/>
      <c r="AN123" s="136"/>
    </row>
    <row r="124" spans="1:40" ht="15" customHeight="1" x14ac:dyDescent="0.25">
      <c r="A124" s="261"/>
      <c r="B124" s="18"/>
      <c r="C124" s="18"/>
      <c r="D124" s="86"/>
      <c r="E124" s="86"/>
      <c r="F124" s="174">
        <v>2024</v>
      </c>
      <c r="G124" s="175"/>
      <c r="H124" s="421">
        <f t="shared" si="25"/>
        <v>56720</v>
      </c>
      <c r="I124" s="64"/>
      <c r="J124" s="64"/>
      <c r="K124" s="421">
        <f t="shared" si="26"/>
        <v>3541</v>
      </c>
      <c r="L124" s="64"/>
      <c r="M124" s="64"/>
      <c r="N124" s="91">
        <f t="shared" si="28"/>
        <v>6.2429478138222843</v>
      </c>
      <c r="O124" s="6"/>
      <c r="P124" s="6"/>
      <c r="Q124" s="421">
        <f t="shared" si="27"/>
        <v>2018</v>
      </c>
      <c r="R124" s="64"/>
      <c r="S124" s="64"/>
      <c r="T124" s="91">
        <f t="shared" si="29"/>
        <v>3.5578279266572634</v>
      </c>
      <c r="AH124" s="134"/>
      <c r="AI124" s="134"/>
      <c r="AJ124" s="134"/>
      <c r="AM124" s="135"/>
      <c r="AN124" s="136"/>
    </row>
    <row r="125" spans="1:40" ht="5.4" customHeight="1" x14ac:dyDescent="0.25">
      <c r="A125" s="166"/>
      <c r="B125" s="35"/>
      <c r="C125" s="35"/>
      <c r="D125" s="155"/>
      <c r="E125" s="155"/>
      <c r="F125" s="32"/>
      <c r="G125" s="41"/>
      <c r="H125" s="65"/>
      <c r="I125" s="65"/>
      <c r="J125" s="65"/>
      <c r="K125" s="65"/>
      <c r="L125" s="65"/>
      <c r="M125" s="65"/>
      <c r="N125" s="13"/>
      <c r="O125" s="13"/>
      <c r="P125" s="13"/>
      <c r="Q125" s="65"/>
      <c r="R125" s="65"/>
      <c r="S125" s="65"/>
      <c r="T125" s="153"/>
      <c r="AH125" s="134"/>
      <c r="AI125" s="134"/>
      <c r="AJ125" s="134"/>
      <c r="AM125" s="135"/>
      <c r="AN125" s="136"/>
    </row>
    <row r="126" spans="1:40" ht="5.4" customHeight="1" x14ac:dyDescent="0.25">
      <c r="A126" s="148"/>
      <c r="B126" s="34"/>
      <c r="C126" s="34"/>
      <c r="D126" s="149"/>
      <c r="E126" s="149"/>
      <c r="F126" s="31"/>
      <c r="G126" s="150"/>
      <c r="H126" s="57"/>
      <c r="I126" s="57"/>
      <c r="J126" s="57"/>
      <c r="K126" s="57"/>
      <c r="L126" s="57"/>
      <c r="M126" s="57"/>
      <c r="N126" s="9"/>
      <c r="O126" s="9"/>
      <c r="P126" s="9"/>
      <c r="Q126" s="57"/>
      <c r="R126" s="57"/>
      <c r="S126" s="57"/>
      <c r="T126" s="151"/>
      <c r="U126" s="152"/>
      <c r="AH126" s="134"/>
      <c r="AI126" s="134"/>
      <c r="AJ126" s="134"/>
      <c r="AM126" s="135"/>
      <c r="AN126" s="136"/>
    </row>
    <row r="127" spans="1:40" ht="15" customHeight="1" x14ac:dyDescent="0.25">
      <c r="A127" s="262"/>
      <c r="B127" s="16"/>
      <c r="C127" s="16" t="s">
        <v>0</v>
      </c>
      <c r="D127" s="16"/>
      <c r="E127" s="16"/>
      <c r="F127" s="174">
        <v>2017</v>
      </c>
      <c r="G127" s="175"/>
      <c r="H127" s="64">
        <v>8662</v>
      </c>
      <c r="I127" s="64"/>
      <c r="J127" s="64"/>
      <c r="K127" s="64">
        <v>660</v>
      </c>
      <c r="L127" s="64"/>
      <c r="M127" s="64"/>
      <c r="N127" s="91">
        <f>+K127/H127*100</f>
        <v>7.6194874163010855</v>
      </c>
      <c r="O127" s="6"/>
      <c r="P127" s="6"/>
      <c r="Q127" s="64">
        <v>1055</v>
      </c>
      <c r="R127" s="64"/>
      <c r="S127" s="64"/>
      <c r="T127" s="91">
        <f>+Q127/H127*100</f>
        <v>12.179635188178249</v>
      </c>
      <c r="AH127" s="134"/>
      <c r="AI127" s="134"/>
      <c r="AJ127" s="134"/>
      <c r="AK127" s="134"/>
      <c r="AM127" s="135"/>
      <c r="AN127" s="136"/>
    </row>
    <row r="128" spans="1:40" ht="15" customHeight="1" x14ac:dyDescent="0.25">
      <c r="A128" s="259"/>
      <c r="B128" s="18"/>
      <c r="C128" s="19" t="s">
        <v>60</v>
      </c>
      <c r="D128" s="19"/>
      <c r="E128" s="19"/>
      <c r="F128" s="174">
        <v>2018</v>
      </c>
      <c r="G128" s="175"/>
      <c r="H128" s="64">
        <v>8495</v>
      </c>
      <c r="I128" s="64"/>
      <c r="J128" s="64"/>
      <c r="K128" s="64">
        <v>711</v>
      </c>
      <c r="L128" s="64"/>
      <c r="M128" s="64"/>
      <c r="N128" s="91">
        <f t="shared" ref="N128:N134" si="30">+K128/H128*100</f>
        <v>8.3696291936433198</v>
      </c>
      <c r="O128" s="6"/>
      <c r="P128" s="6"/>
      <c r="Q128" s="64">
        <v>878</v>
      </c>
      <c r="R128" s="64"/>
      <c r="S128" s="64"/>
      <c r="T128" s="91">
        <f t="shared" ref="T128:T134" si="31">+Q128/H128*100</f>
        <v>10.33549146556798</v>
      </c>
      <c r="AH128" s="134"/>
      <c r="AI128" s="134"/>
      <c r="AJ128" s="134"/>
      <c r="AM128" s="135"/>
      <c r="AN128" s="136"/>
    </row>
    <row r="129" spans="1:40" ht="15" customHeight="1" x14ac:dyDescent="0.25">
      <c r="A129" s="259"/>
      <c r="B129" s="18"/>
      <c r="C129" s="18"/>
      <c r="D129" s="18"/>
      <c r="E129" s="18"/>
      <c r="F129" s="174">
        <v>2019</v>
      </c>
      <c r="G129" s="175"/>
      <c r="H129" s="64">
        <v>8377</v>
      </c>
      <c r="I129" s="64"/>
      <c r="J129" s="64"/>
      <c r="K129" s="64">
        <v>595</v>
      </c>
      <c r="L129" s="64"/>
      <c r="M129" s="64"/>
      <c r="N129" s="91">
        <f t="shared" si="30"/>
        <v>7.1027814253312647</v>
      </c>
      <c r="O129" s="6"/>
      <c r="P129" s="6"/>
      <c r="Q129" s="64">
        <v>713</v>
      </c>
      <c r="R129" s="64"/>
      <c r="S129" s="64"/>
      <c r="T129" s="91">
        <f t="shared" si="31"/>
        <v>8.5114002626238516</v>
      </c>
      <c r="AH129" s="134"/>
      <c r="AI129" s="134"/>
      <c r="AJ129" s="134"/>
      <c r="AK129" s="134"/>
      <c r="AM129" s="135"/>
      <c r="AN129" s="136"/>
    </row>
    <row r="130" spans="1:40" ht="15" customHeight="1" x14ac:dyDescent="0.25">
      <c r="A130" s="259"/>
      <c r="B130" s="18"/>
      <c r="C130" s="18"/>
      <c r="D130" s="18"/>
      <c r="E130" s="18"/>
      <c r="F130" s="174">
        <v>2020</v>
      </c>
      <c r="G130" s="175"/>
      <c r="H130" s="64">
        <v>8216</v>
      </c>
      <c r="I130" s="64"/>
      <c r="J130" s="64"/>
      <c r="K130" s="64">
        <v>672</v>
      </c>
      <c r="L130" s="64"/>
      <c r="M130" s="64"/>
      <c r="N130" s="91">
        <f t="shared" si="30"/>
        <v>8.179162609542356</v>
      </c>
      <c r="O130" s="6"/>
      <c r="P130" s="6"/>
      <c r="Q130" s="64">
        <v>833</v>
      </c>
      <c r="R130" s="64"/>
      <c r="S130" s="64"/>
      <c r="T130" s="91">
        <f t="shared" si="31"/>
        <v>10.138753651411879</v>
      </c>
      <c r="AH130" s="134"/>
      <c r="AI130" s="134"/>
      <c r="AJ130" s="134"/>
      <c r="AK130" s="134"/>
      <c r="AM130" s="135"/>
      <c r="AN130" s="136"/>
    </row>
    <row r="131" spans="1:40" ht="15" customHeight="1" x14ac:dyDescent="0.25">
      <c r="A131" s="259"/>
      <c r="B131" s="18"/>
      <c r="C131" s="18"/>
      <c r="D131" s="18"/>
      <c r="E131" s="18"/>
      <c r="F131" s="174">
        <v>2021</v>
      </c>
      <c r="G131" s="175"/>
      <c r="H131" s="64">
        <v>8528</v>
      </c>
      <c r="I131" s="64"/>
      <c r="J131" s="64"/>
      <c r="K131" s="64">
        <v>691</v>
      </c>
      <c r="L131" s="64"/>
      <c r="M131" s="64"/>
      <c r="N131" s="91">
        <f t="shared" si="30"/>
        <v>8.1027204502814261</v>
      </c>
      <c r="O131" s="6"/>
      <c r="P131" s="6"/>
      <c r="Q131" s="64">
        <v>379</v>
      </c>
      <c r="R131" s="64"/>
      <c r="S131" s="64"/>
      <c r="T131" s="91">
        <f t="shared" si="31"/>
        <v>4.4441838649155718</v>
      </c>
      <c r="AH131" s="134"/>
      <c r="AI131" s="134"/>
      <c r="AJ131" s="134"/>
      <c r="AM131" s="135"/>
      <c r="AN131" s="136"/>
    </row>
    <row r="132" spans="1:40" ht="15" customHeight="1" x14ac:dyDescent="0.25">
      <c r="A132" s="259"/>
      <c r="B132" s="18"/>
      <c r="C132" s="18"/>
      <c r="D132" s="18"/>
      <c r="E132" s="18"/>
      <c r="F132" s="174">
        <v>2022</v>
      </c>
      <c r="G132" s="175"/>
      <c r="H132" s="64">
        <v>8410</v>
      </c>
      <c r="I132" s="64"/>
      <c r="J132" s="64"/>
      <c r="K132" s="64">
        <v>629</v>
      </c>
      <c r="L132" s="64"/>
      <c r="M132" s="64"/>
      <c r="N132" s="91">
        <f t="shared" si="30"/>
        <v>7.4791914387633778</v>
      </c>
      <c r="O132" s="6"/>
      <c r="P132" s="6"/>
      <c r="Q132" s="64">
        <v>747</v>
      </c>
      <c r="R132" s="64"/>
      <c r="S132" s="64"/>
      <c r="T132" s="91">
        <f t="shared" si="31"/>
        <v>8.8822829964328172</v>
      </c>
      <c r="AH132" s="134"/>
      <c r="AI132" s="134"/>
      <c r="AJ132" s="134"/>
      <c r="AM132" s="135"/>
      <c r="AN132" s="136"/>
    </row>
    <row r="133" spans="1:40" ht="15" customHeight="1" x14ac:dyDescent="0.25">
      <c r="A133" s="259"/>
      <c r="B133" s="18"/>
      <c r="C133" s="18"/>
      <c r="D133" s="18"/>
      <c r="E133" s="18"/>
      <c r="F133" s="174">
        <v>2023</v>
      </c>
      <c r="G133" s="175"/>
      <c r="H133" s="64">
        <v>8601</v>
      </c>
      <c r="I133" s="64"/>
      <c r="J133" s="64"/>
      <c r="K133" s="64">
        <v>630</v>
      </c>
      <c r="L133" s="64"/>
      <c r="M133" s="64"/>
      <c r="N133" s="91">
        <f t="shared" si="30"/>
        <v>7.3247296825950468</v>
      </c>
      <c r="O133" s="6"/>
      <c r="P133" s="6"/>
      <c r="Q133" s="64">
        <v>439</v>
      </c>
      <c r="R133" s="64"/>
      <c r="S133" s="64"/>
      <c r="T133" s="91">
        <f t="shared" si="31"/>
        <v>5.1040576677130565</v>
      </c>
      <c r="AH133" s="134"/>
      <c r="AI133" s="134"/>
      <c r="AJ133" s="134"/>
      <c r="AM133" s="135"/>
      <c r="AN133" s="136"/>
    </row>
    <row r="134" spans="1:40" ht="15" customHeight="1" x14ac:dyDescent="0.25">
      <c r="A134" s="259"/>
      <c r="B134" s="18"/>
      <c r="C134" s="18"/>
      <c r="D134" s="18"/>
      <c r="E134" s="18"/>
      <c r="F134" s="174">
        <v>2024</v>
      </c>
      <c r="G134" s="175"/>
      <c r="H134" s="64">
        <v>8915</v>
      </c>
      <c r="I134" s="64"/>
      <c r="J134" s="64"/>
      <c r="K134" s="64">
        <v>668</v>
      </c>
      <c r="L134" s="64"/>
      <c r="M134" s="64"/>
      <c r="N134" s="91">
        <f t="shared" si="30"/>
        <v>7.492989343802579</v>
      </c>
      <c r="O134" s="6"/>
      <c r="P134" s="6"/>
      <c r="Q134" s="64">
        <v>354</v>
      </c>
      <c r="R134" s="64"/>
      <c r="S134" s="64"/>
      <c r="T134" s="91">
        <f t="shared" si="31"/>
        <v>3.9708356702187322</v>
      </c>
      <c r="AH134" s="134"/>
      <c r="AI134" s="134"/>
      <c r="AJ134" s="134"/>
      <c r="AM134" s="135"/>
      <c r="AN134" s="136"/>
    </row>
    <row r="135" spans="1:40" ht="5.4" customHeight="1" x14ac:dyDescent="0.25">
      <c r="A135" s="29"/>
      <c r="B135" s="35"/>
      <c r="C135" s="35"/>
      <c r="D135" s="35"/>
      <c r="E135" s="35"/>
      <c r="F135" s="32"/>
      <c r="G135" s="27"/>
      <c r="H135" s="65"/>
      <c r="I135" s="65"/>
      <c r="J135" s="65"/>
      <c r="K135" s="65"/>
      <c r="L135" s="65"/>
      <c r="M135" s="65"/>
      <c r="N135" s="13"/>
      <c r="O135" s="13"/>
      <c r="P135" s="13"/>
      <c r="Q135" s="65"/>
      <c r="R135" s="65"/>
      <c r="S135" s="65"/>
      <c r="T135" s="153"/>
    </row>
    <row r="136" spans="1:40" ht="5.4" customHeight="1" x14ac:dyDescent="0.25">
      <c r="A136" s="28"/>
      <c r="B136" s="34"/>
      <c r="C136" s="34"/>
      <c r="D136" s="34"/>
      <c r="E136" s="34"/>
      <c r="F136" s="31"/>
      <c r="G136" s="37"/>
      <c r="H136" s="57"/>
      <c r="I136" s="57"/>
      <c r="J136" s="57"/>
      <c r="K136" s="57"/>
      <c r="L136" s="57"/>
      <c r="M136" s="57"/>
      <c r="N136" s="9"/>
      <c r="O136" s="9"/>
      <c r="P136" s="9"/>
      <c r="Q136" s="57"/>
      <c r="R136" s="57"/>
      <c r="S136" s="57"/>
      <c r="T136" s="151"/>
      <c r="U136" s="152"/>
    </row>
    <row r="137" spans="1:40" ht="15" customHeight="1" x14ac:dyDescent="0.25">
      <c r="A137" s="262"/>
      <c r="B137" s="16"/>
      <c r="C137" s="16" t="s">
        <v>1</v>
      </c>
      <c r="D137" s="16"/>
      <c r="E137" s="16"/>
      <c r="F137" s="174">
        <v>2017</v>
      </c>
      <c r="G137" s="175"/>
      <c r="H137" s="64">
        <v>922</v>
      </c>
      <c r="I137" s="64"/>
      <c r="J137" s="64"/>
      <c r="K137" s="64">
        <v>46</v>
      </c>
      <c r="L137" s="64"/>
      <c r="M137" s="64"/>
      <c r="N137" s="91">
        <f>+K137/H137*100</f>
        <v>4.9891540130151846</v>
      </c>
      <c r="O137" s="6"/>
      <c r="P137" s="6"/>
      <c r="Q137" s="64">
        <v>86</v>
      </c>
      <c r="R137" s="64"/>
      <c r="S137" s="64"/>
      <c r="T137" s="91">
        <f>+Q137/H137*100</f>
        <v>9.3275488069414312</v>
      </c>
    </row>
    <row r="138" spans="1:40" ht="15" customHeight="1" x14ac:dyDescent="0.25">
      <c r="A138" s="259"/>
      <c r="B138" s="18"/>
      <c r="C138" s="19" t="s">
        <v>61</v>
      </c>
      <c r="D138" s="19"/>
      <c r="E138" s="19"/>
      <c r="F138" s="174">
        <v>2018</v>
      </c>
      <c r="G138" s="175"/>
      <c r="H138" s="64">
        <v>860</v>
      </c>
      <c r="I138" s="64"/>
      <c r="J138" s="64"/>
      <c r="K138" s="64">
        <v>35</v>
      </c>
      <c r="L138" s="64"/>
      <c r="M138" s="64"/>
      <c r="N138" s="91">
        <f t="shared" ref="N138:N144" si="32">+K138/H138*100</f>
        <v>4.0697674418604652</v>
      </c>
      <c r="O138" s="6"/>
      <c r="P138" s="6"/>
      <c r="Q138" s="64">
        <v>97</v>
      </c>
      <c r="R138" s="64"/>
      <c r="S138" s="64"/>
      <c r="T138" s="91">
        <f t="shared" ref="T138:T144" si="33">+Q138/H138*100</f>
        <v>11.279069767441859</v>
      </c>
    </row>
    <row r="139" spans="1:40" ht="15" customHeight="1" x14ac:dyDescent="0.25">
      <c r="A139" s="259"/>
      <c r="B139" s="18"/>
      <c r="C139" s="18"/>
      <c r="D139" s="18"/>
      <c r="E139" s="18"/>
      <c r="F139" s="174">
        <v>2019</v>
      </c>
      <c r="G139" s="175"/>
      <c r="H139" s="64">
        <v>834</v>
      </c>
      <c r="I139" s="64"/>
      <c r="J139" s="64"/>
      <c r="K139" s="64">
        <v>36</v>
      </c>
      <c r="L139" s="64"/>
      <c r="M139" s="64"/>
      <c r="N139" s="91">
        <f t="shared" si="32"/>
        <v>4.3165467625899279</v>
      </c>
      <c r="O139" s="6"/>
      <c r="P139" s="6"/>
      <c r="Q139" s="64">
        <v>62</v>
      </c>
      <c r="R139" s="64"/>
      <c r="S139" s="64"/>
      <c r="T139" s="91">
        <f t="shared" si="33"/>
        <v>7.434052757793765</v>
      </c>
    </row>
    <row r="140" spans="1:40" ht="15" customHeight="1" x14ac:dyDescent="0.25">
      <c r="A140" s="259"/>
      <c r="B140" s="18"/>
      <c r="C140" s="18"/>
      <c r="D140" s="18"/>
      <c r="E140" s="18"/>
      <c r="F140" s="174">
        <v>2020</v>
      </c>
      <c r="G140" s="175"/>
      <c r="H140" s="64">
        <v>800</v>
      </c>
      <c r="I140" s="64"/>
      <c r="J140" s="64"/>
      <c r="K140" s="64">
        <v>35</v>
      </c>
      <c r="L140" s="64"/>
      <c r="M140" s="64"/>
      <c r="N140" s="91">
        <f t="shared" si="32"/>
        <v>4.375</v>
      </c>
      <c r="O140" s="6"/>
      <c r="P140" s="6"/>
      <c r="Q140" s="64">
        <v>69</v>
      </c>
      <c r="R140" s="64"/>
      <c r="S140" s="64"/>
      <c r="T140" s="91">
        <f t="shared" si="33"/>
        <v>8.625</v>
      </c>
      <c r="AN140" s="134"/>
    </row>
    <row r="141" spans="1:40" ht="15" customHeight="1" x14ac:dyDescent="0.25">
      <c r="A141" s="259"/>
      <c r="B141" s="18"/>
      <c r="C141" s="18"/>
      <c r="D141" s="18"/>
      <c r="E141" s="18"/>
      <c r="F141" s="174">
        <v>2021</v>
      </c>
      <c r="G141" s="175"/>
      <c r="H141" s="64">
        <v>788</v>
      </c>
      <c r="I141" s="64"/>
      <c r="J141" s="64"/>
      <c r="K141" s="64">
        <v>25</v>
      </c>
      <c r="L141" s="64"/>
      <c r="M141" s="64"/>
      <c r="N141" s="91">
        <f t="shared" si="32"/>
        <v>3.1725888324873095</v>
      </c>
      <c r="O141" s="6"/>
      <c r="P141" s="6"/>
      <c r="Q141" s="64">
        <v>37</v>
      </c>
      <c r="R141" s="64"/>
      <c r="S141" s="64"/>
      <c r="T141" s="91">
        <f t="shared" si="33"/>
        <v>4.6954314720812187</v>
      </c>
      <c r="AH141" s="134"/>
      <c r="AI141" s="134"/>
      <c r="AJ141" s="134"/>
      <c r="AK141" s="134"/>
      <c r="AM141" s="135"/>
      <c r="AN141" s="136"/>
    </row>
    <row r="142" spans="1:40" ht="15" customHeight="1" x14ac:dyDescent="0.25">
      <c r="A142" s="259"/>
      <c r="B142" s="18"/>
      <c r="C142" s="18"/>
      <c r="D142" s="18"/>
      <c r="E142" s="18"/>
      <c r="F142" s="174">
        <v>2022</v>
      </c>
      <c r="G142" s="175"/>
      <c r="H142" s="64">
        <v>755</v>
      </c>
      <c r="I142" s="64"/>
      <c r="J142" s="64"/>
      <c r="K142" s="64">
        <v>34</v>
      </c>
      <c r="L142" s="64"/>
      <c r="M142" s="64"/>
      <c r="N142" s="91">
        <f t="shared" si="32"/>
        <v>4.5033112582781456</v>
      </c>
      <c r="O142" s="6"/>
      <c r="P142" s="6"/>
      <c r="Q142" s="64">
        <v>67</v>
      </c>
      <c r="R142" s="64"/>
      <c r="S142" s="64"/>
      <c r="T142" s="91">
        <f t="shared" si="33"/>
        <v>8.8741721854304636</v>
      </c>
      <c r="AH142" s="134"/>
      <c r="AI142" s="134"/>
      <c r="AJ142" s="134"/>
      <c r="AM142" s="135"/>
      <c r="AN142" s="136"/>
    </row>
    <row r="143" spans="1:40" ht="15" customHeight="1" x14ac:dyDescent="0.25">
      <c r="A143" s="259"/>
      <c r="B143" s="18"/>
      <c r="C143" s="18"/>
      <c r="D143" s="18"/>
      <c r="E143" s="18"/>
      <c r="F143" s="174">
        <v>2023</v>
      </c>
      <c r="G143" s="175"/>
      <c r="H143" s="64">
        <v>753</v>
      </c>
      <c r="I143" s="64"/>
      <c r="J143" s="64"/>
      <c r="K143" s="64">
        <v>39</v>
      </c>
      <c r="L143" s="64"/>
      <c r="M143" s="64"/>
      <c r="N143" s="91">
        <f t="shared" si="32"/>
        <v>5.1792828685258963</v>
      </c>
      <c r="O143" s="6"/>
      <c r="P143" s="6"/>
      <c r="Q143" s="64">
        <v>41</v>
      </c>
      <c r="R143" s="64"/>
      <c r="S143" s="64"/>
      <c r="T143" s="91">
        <f t="shared" si="33"/>
        <v>5.4448871181938907</v>
      </c>
      <c r="AH143" s="134"/>
      <c r="AI143" s="134"/>
      <c r="AJ143" s="134"/>
      <c r="AM143" s="135"/>
      <c r="AN143" s="136"/>
    </row>
    <row r="144" spans="1:40" ht="15" customHeight="1" x14ac:dyDescent="0.25">
      <c r="A144" s="259"/>
      <c r="B144" s="18"/>
      <c r="C144" s="18"/>
      <c r="D144" s="18"/>
      <c r="E144" s="18"/>
      <c r="F144" s="174">
        <v>2024</v>
      </c>
      <c r="G144" s="175"/>
      <c r="H144" s="64">
        <v>771</v>
      </c>
      <c r="I144" s="64"/>
      <c r="J144" s="64"/>
      <c r="K144" s="64">
        <v>44</v>
      </c>
      <c r="L144" s="64"/>
      <c r="M144" s="64"/>
      <c r="N144" s="91">
        <f t="shared" si="32"/>
        <v>5.7068741893644619</v>
      </c>
      <c r="O144" s="6"/>
      <c r="P144" s="6"/>
      <c r="Q144" s="64">
        <v>26</v>
      </c>
      <c r="R144" s="64"/>
      <c r="S144" s="64"/>
      <c r="T144" s="91">
        <f t="shared" si="33"/>
        <v>3.3722438391699092</v>
      </c>
      <c r="AH144" s="134"/>
      <c r="AI144" s="134"/>
      <c r="AJ144" s="134"/>
      <c r="AM144" s="135"/>
      <c r="AN144" s="136"/>
    </row>
    <row r="145" spans="1:40" ht="5.4" customHeight="1" x14ac:dyDescent="0.25">
      <c r="A145" s="29"/>
      <c r="B145" s="35"/>
      <c r="C145" s="35"/>
      <c r="D145" s="35"/>
      <c r="E145" s="35"/>
      <c r="F145" s="32"/>
      <c r="G145" s="27"/>
      <c r="H145" s="65"/>
      <c r="I145" s="65"/>
      <c r="J145" s="65"/>
      <c r="K145" s="65"/>
      <c r="L145" s="65"/>
      <c r="M145" s="65"/>
      <c r="N145" s="13"/>
      <c r="O145" s="13"/>
      <c r="P145" s="13"/>
      <c r="Q145" s="65"/>
      <c r="R145" s="65"/>
      <c r="S145" s="65"/>
      <c r="T145" s="153"/>
      <c r="AH145" s="134"/>
      <c r="AI145" s="134"/>
      <c r="AJ145" s="134"/>
      <c r="AM145" s="135"/>
      <c r="AN145" s="136"/>
    </row>
    <row r="146" spans="1:40" ht="5.4" customHeight="1" x14ac:dyDescent="0.25">
      <c r="A146" s="28"/>
      <c r="B146" s="34"/>
      <c r="C146" s="34"/>
      <c r="D146" s="34"/>
      <c r="E146" s="34"/>
      <c r="F146" s="31"/>
      <c r="G146" s="37"/>
      <c r="H146" s="57"/>
      <c r="I146" s="57"/>
      <c r="J146" s="57"/>
      <c r="K146" s="57"/>
      <c r="L146" s="57"/>
      <c r="M146" s="57"/>
      <c r="N146" s="9"/>
      <c r="O146" s="9"/>
      <c r="P146" s="9"/>
      <c r="Q146" s="57"/>
      <c r="R146" s="57"/>
      <c r="S146" s="57"/>
      <c r="T146" s="151"/>
      <c r="U146" s="152"/>
      <c r="AH146" s="134"/>
      <c r="AI146" s="134"/>
      <c r="AJ146" s="134"/>
      <c r="AK146" s="134"/>
      <c r="AM146" s="135"/>
      <c r="AN146" s="136"/>
    </row>
    <row r="147" spans="1:40" ht="15" customHeight="1" x14ac:dyDescent="0.25">
      <c r="A147" s="262"/>
      <c r="B147" s="16"/>
      <c r="C147" s="16" t="s">
        <v>2</v>
      </c>
      <c r="D147" s="16"/>
      <c r="E147" s="16"/>
      <c r="F147" s="174">
        <v>2017</v>
      </c>
      <c r="G147" s="175"/>
      <c r="H147" s="64">
        <v>4217</v>
      </c>
      <c r="I147" s="64"/>
      <c r="J147" s="64"/>
      <c r="K147" s="64">
        <v>252</v>
      </c>
      <c r="L147" s="64"/>
      <c r="M147" s="64"/>
      <c r="N147" s="91">
        <f>+K147/H147*100</f>
        <v>5.9758121887597815</v>
      </c>
      <c r="O147" s="6"/>
      <c r="P147" s="6"/>
      <c r="Q147" s="64">
        <v>418</v>
      </c>
      <c r="R147" s="64"/>
      <c r="S147" s="64"/>
      <c r="T147" s="91">
        <f>+Q147/H147*100</f>
        <v>9.9122599004031304</v>
      </c>
      <c r="AH147" s="134"/>
      <c r="AI147" s="134"/>
      <c r="AJ147" s="134"/>
      <c r="AM147" s="135"/>
      <c r="AN147" s="136"/>
    </row>
    <row r="148" spans="1:40" ht="15" customHeight="1" x14ac:dyDescent="0.25">
      <c r="A148" s="259"/>
      <c r="B148" s="18"/>
      <c r="C148" s="19" t="s">
        <v>96</v>
      </c>
      <c r="D148" s="19"/>
      <c r="E148" s="19"/>
      <c r="F148" s="174">
        <v>2018</v>
      </c>
      <c r="G148" s="175"/>
      <c r="H148" s="64">
        <v>4085</v>
      </c>
      <c r="I148" s="64"/>
      <c r="J148" s="64"/>
      <c r="K148" s="64">
        <v>256</v>
      </c>
      <c r="L148" s="64"/>
      <c r="M148" s="64"/>
      <c r="N148" s="91">
        <f t="shared" ref="N148:N154" si="34">+K148/H148*100</f>
        <v>6.2668298653610774</v>
      </c>
      <c r="O148" s="6"/>
      <c r="P148" s="6"/>
      <c r="Q148" s="64">
        <v>388</v>
      </c>
      <c r="R148" s="64"/>
      <c r="S148" s="64"/>
      <c r="T148" s="91">
        <f t="shared" ref="T148:T154" si="35">+Q148/H148*100</f>
        <v>9.4981640146878821</v>
      </c>
      <c r="AH148" s="134"/>
      <c r="AI148" s="134"/>
      <c r="AJ148" s="134"/>
      <c r="AM148" s="135"/>
      <c r="AN148" s="136"/>
    </row>
    <row r="149" spans="1:40" ht="15" customHeight="1" x14ac:dyDescent="0.25">
      <c r="A149" s="259"/>
      <c r="B149" s="18"/>
      <c r="C149" s="18" t="s">
        <v>97</v>
      </c>
      <c r="D149" s="18"/>
      <c r="E149" s="18"/>
      <c r="F149" s="174">
        <v>2019</v>
      </c>
      <c r="G149" s="175"/>
      <c r="H149" s="64">
        <v>3893</v>
      </c>
      <c r="I149" s="64"/>
      <c r="J149" s="64"/>
      <c r="K149" s="64">
        <v>198</v>
      </c>
      <c r="L149" s="64"/>
      <c r="M149" s="64"/>
      <c r="N149" s="91">
        <f t="shared" si="34"/>
        <v>5.0860518880041097</v>
      </c>
      <c r="O149" s="6"/>
      <c r="P149" s="6"/>
      <c r="Q149" s="64">
        <v>390</v>
      </c>
      <c r="R149" s="64"/>
      <c r="S149" s="64"/>
      <c r="T149" s="91">
        <f t="shared" si="35"/>
        <v>10.017980991523247</v>
      </c>
      <c r="AH149" s="134"/>
      <c r="AI149" s="134"/>
      <c r="AJ149" s="134"/>
      <c r="AM149" s="135"/>
      <c r="AN149" s="136"/>
    </row>
    <row r="150" spans="1:40" ht="15" customHeight="1" x14ac:dyDescent="0.25">
      <c r="A150" s="259"/>
      <c r="B150" s="18"/>
      <c r="C150" s="18"/>
      <c r="D150" s="18"/>
      <c r="E150" s="18"/>
      <c r="F150" s="174">
        <v>2020</v>
      </c>
      <c r="G150" s="175"/>
      <c r="H150" s="64">
        <v>3620</v>
      </c>
      <c r="I150" s="64"/>
      <c r="J150" s="64"/>
      <c r="K150" s="64">
        <v>150</v>
      </c>
      <c r="L150" s="64"/>
      <c r="M150" s="64"/>
      <c r="N150" s="91">
        <f t="shared" si="34"/>
        <v>4.1436464088397784</v>
      </c>
      <c r="O150" s="6"/>
      <c r="P150" s="6"/>
      <c r="Q150" s="64">
        <v>423</v>
      </c>
      <c r="R150" s="64"/>
      <c r="S150" s="64"/>
      <c r="T150" s="91">
        <f t="shared" si="35"/>
        <v>11.685082872928177</v>
      </c>
      <c r="AH150" s="134"/>
      <c r="AI150" s="134"/>
      <c r="AJ150" s="134"/>
      <c r="AM150" s="135"/>
      <c r="AN150" s="136"/>
    </row>
    <row r="151" spans="1:40" ht="15" customHeight="1" x14ac:dyDescent="0.25">
      <c r="A151" s="259"/>
      <c r="B151" s="18"/>
      <c r="C151" s="18"/>
      <c r="D151" s="18"/>
      <c r="E151" s="18"/>
      <c r="F151" s="174">
        <v>2021</v>
      </c>
      <c r="G151" s="175"/>
      <c r="H151" s="64">
        <v>3559</v>
      </c>
      <c r="I151" s="64"/>
      <c r="J151" s="64"/>
      <c r="K151" s="64">
        <v>159</v>
      </c>
      <c r="L151" s="64"/>
      <c r="M151" s="64"/>
      <c r="N151" s="91">
        <f t="shared" si="34"/>
        <v>4.4675470637819608</v>
      </c>
      <c r="O151" s="6"/>
      <c r="P151" s="6"/>
      <c r="Q151" s="64">
        <v>220</v>
      </c>
      <c r="R151" s="64"/>
      <c r="S151" s="64"/>
      <c r="T151" s="91">
        <f t="shared" si="35"/>
        <v>6.1815116605788143</v>
      </c>
      <c r="AH151" s="134"/>
      <c r="AI151" s="134"/>
      <c r="AJ151" s="134"/>
      <c r="AM151" s="135"/>
      <c r="AN151" s="136"/>
    </row>
    <row r="152" spans="1:40" ht="15" customHeight="1" x14ac:dyDescent="0.25">
      <c r="A152" s="259"/>
      <c r="B152" s="18"/>
      <c r="C152" s="18"/>
      <c r="D152" s="18"/>
      <c r="E152" s="18"/>
      <c r="F152" s="174">
        <v>2022</v>
      </c>
      <c r="G152" s="175"/>
      <c r="H152" s="64">
        <v>3313</v>
      </c>
      <c r="I152" s="64"/>
      <c r="J152" s="64"/>
      <c r="K152" s="64">
        <v>150</v>
      </c>
      <c r="L152" s="64"/>
      <c r="M152" s="64"/>
      <c r="N152" s="91">
        <f t="shared" si="34"/>
        <v>4.5276184726833684</v>
      </c>
      <c r="O152" s="6"/>
      <c r="P152" s="6"/>
      <c r="Q152" s="64">
        <v>396</v>
      </c>
      <c r="R152" s="64"/>
      <c r="S152" s="64"/>
      <c r="T152" s="91">
        <f t="shared" si="35"/>
        <v>11.952912767884092</v>
      </c>
      <c r="AH152" s="134"/>
      <c r="AI152" s="134"/>
      <c r="AJ152" s="134"/>
      <c r="AM152" s="135"/>
      <c r="AN152" s="136"/>
    </row>
    <row r="153" spans="1:40" ht="15" customHeight="1" x14ac:dyDescent="0.25">
      <c r="A153" s="259"/>
      <c r="B153" s="18"/>
      <c r="C153" s="18"/>
      <c r="D153" s="18"/>
      <c r="E153" s="18"/>
      <c r="F153" s="174">
        <v>2023</v>
      </c>
      <c r="G153" s="175"/>
      <c r="H153" s="64">
        <v>3283</v>
      </c>
      <c r="I153" s="64"/>
      <c r="J153" s="64"/>
      <c r="K153" s="64">
        <v>173</v>
      </c>
      <c r="L153" s="64"/>
      <c r="M153" s="64"/>
      <c r="N153" s="91">
        <f t="shared" si="34"/>
        <v>5.2695705147730729</v>
      </c>
      <c r="O153" s="6"/>
      <c r="P153" s="6"/>
      <c r="Q153" s="64">
        <v>203</v>
      </c>
      <c r="R153" s="64"/>
      <c r="S153" s="64"/>
      <c r="T153" s="91">
        <f t="shared" si="35"/>
        <v>6.1833688699360341</v>
      </c>
      <c r="AH153" s="134"/>
      <c r="AI153" s="134"/>
      <c r="AJ153" s="134"/>
      <c r="AM153" s="135"/>
      <c r="AN153" s="136"/>
    </row>
    <row r="154" spans="1:40" ht="15" customHeight="1" x14ac:dyDescent="0.25">
      <c r="A154" s="259"/>
      <c r="B154" s="18"/>
      <c r="C154" s="18"/>
      <c r="D154" s="18"/>
      <c r="E154" s="18"/>
      <c r="F154" s="174">
        <v>2024</v>
      </c>
      <c r="G154" s="175"/>
      <c r="H154" s="64">
        <v>3327</v>
      </c>
      <c r="I154" s="64"/>
      <c r="J154" s="64"/>
      <c r="K154" s="64">
        <v>190</v>
      </c>
      <c r="L154" s="64"/>
      <c r="M154" s="64"/>
      <c r="N154" s="91">
        <f t="shared" si="34"/>
        <v>5.710850616170724</v>
      </c>
      <c r="O154" s="6"/>
      <c r="P154" s="6"/>
      <c r="Q154" s="64">
        <v>146</v>
      </c>
      <c r="R154" s="64"/>
      <c r="S154" s="64"/>
      <c r="T154" s="91">
        <f t="shared" si="35"/>
        <v>4.3883378418996095</v>
      </c>
      <c r="AH154" s="134"/>
      <c r="AI154" s="134"/>
      <c r="AJ154" s="134"/>
      <c r="AM154" s="135"/>
      <c r="AN154" s="136"/>
    </row>
    <row r="155" spans="1:40" ht="5.4" customHeight="1" x14ac:dyDescent="0.25">
      <c r="A155" s="29"/>
      <c r="B155" s="35"/>
      <c r="C155" s="35"/>
      <c r="D155" s="35"/>
      <c r="E155" s="35"/>
      <c r="F155" s="32"/>
      <c r="G155" s="27"/>
      <c r="H155" s="65"/>
      <c r="I155" s="65"/>
      <c r="J155" s="65"/>
      <c r="K155" s="65"/>
      <c r="L155" s="65"/>
      <c r="M155" s="65"/>
      <c r="N155" s="13"/>
      <c r="O155" s="13"/>
      <c r="P155" s="13"/>
      <c r="Q155" s="65"/>
      <c r="R155" s="65"/>
      <c r="S155" s="65"/>
      <c r="T155" s="153"/>
      <c r="AH155" s="134"/>
      <c r="AI155" s="134"/>
      <c r="AJ155" s="134"/>
      <c r="AK155" s="134"/>
      <c r="AM155" s="135"/>
      <c r="AN155" s="136"/>
    </row>
    <row r="156" spans="1:40" ht="5.4" customHeight="1" x14ac:dyDescent="0.25">
      <c r="A156" s="28"/>
      <c r="B156" s="34"/>
      <c r="C156" s="34"/>
      <c r="D156" s="34"/>
      <c r="E156" s="34"/>
      <c r="F156" s="31"/>
      <c r="G156" s="37"/>
      <c r="H156" s="57"/>
      <c r="I156" s="57"/>
      <c r="J156" s="57"/>
      <c r="K156" s="57"/>
      <c r="L156" s="57"/>
      <c r="M156" s="57"/>
      <c r="N156" s="9"/>
      <c r="O156" s="9"/>
      <c r="P156" s="9"/>
      <c r="Q156" s="57"/>
      <c r="R156" s="57"/>
      <c r="S156" s="57"/>
      <c r="T156" s="151"/>
      <c r="U156" s="152"/>
      <c r="AH156" s="134"/>
      <c r="AI156" s="134"/>
      <c r="AJ156" s="134"/>
      <c r="AM156" s="135"/>
      <c r="AN156" s="136"/>
    </row>
    <row r="157" spans="1:40" ht="15" customHeight="1" x14ac:dyDescent="0.25">
      <c r="A157" s="262"/>
      <c r="B157" s="16"/>
      <c r="C157" s="16" t="s">
        <v>98</v>
      </c>
      <c r="D157" s="16"/>
      <c r="E157" s="16"/>
      <c r="F157" s="174">
        <v>2017</v>
      </c>
      <c r="G157" s="175"/>
      <c r="H157" s="64">
        <v>9479</v>
      </c>
      <c r="I157" s="64"/>
      <c r="J157" s="64"/>
      <c r="K157" s="64">
        <v>394</v>
      </c>
      <c r="L157" s="64"/>
      <c r="M157" s="64"/>
      <c r="N157" s="91">
        <f>+K157/H157*100</f>
        <v>4.1565565987973416</v>
      </c>
      <c r="O157" s="6"/>
      <c r="P157" s="6"/>
      <c r="Q157" s="64">
        <v>1046</v>
      </c>
      <c r="R157" s="64"/>
      <c r="S157" s="64"/>
      <c r="T157" s="91">
        <f>+Q157/H157*100</f>
        <v>11.034919295284313</v>
      </c>
      <c r="AH157" s="134"/>
      <c r="AI157" s="134"/>
      <c r="AJ157" s="134"/>
      <c r="AM157" s="135"/>
      <c r="AN157" s="136"/>
    </row>
    <row r="158" spans="1:40" ht="15" customHeight="1" x14ac:dyDescent="0.25">
      <c r="A158" s="259"/>
      <c r="B158" s="18"/>
      <c r="C158" s="16" t="s">
        <v>99</v>
      </c>
      <c r="D158" s="16"/>
      <c r="E158" s="16"/>
      <c r="F158" s="174">
        <v>2018</v>
      </c>
      <c r="G158" s="175"/>
      <c r="H158" s="64">
        <v>9257</v>
      </c>
      <c r="I158" s="64"/>
      <c r="J158" s="64"/>
      <c r="K158" s="64">
        <v>430</v>
      </c>
      <c r="L158" s="64"/>
      <c r="M158" s="64"/>
      <c r="N158" s="91">
        <f t="shared" ref="N158:N164" si="36">+K158/H158*100</f>
        <v>4.6451334125526627</v>
      </c>
      <c r="O158" s="6"/>
      <c r="P158" s="6"/>
      <c r="Q158" s="64">
        <v>652</v>
      </c>
      <c r="R158" s="64"/>
      <c r="S158" s="64"/>
      <c r="T158" s="91">
        <f t="shared" ref="T158:T164" si="37">+Q158/H158*100</f>
        <v>7.0433185697310146</v>
      </c>
      <c r="AH158" s="134"/>
      <c r="AI158" s="134"/>
      <c r="AJ158" s="134"/>
      <c r="AM158" s="135"/>
      <c r="AN158" s="136"/>
    </row>
    <row r="159" spans="1:40" ht="15" customHeight="1" x14ac:dyDescent="0.25">
      <c r="A159" s="259"/>
      <c r="B159" s="18"/>
      <c r="C159" s="19" t="s">
        <v>100</v>
      </c>
      <c r="D159" s="19"/>
      <c r="E159" s="19"/>
      <c r="F159" s="174">
        <v>2019</v>
      </c>
      <c r="G159" s="175"/>
      <c r="H159" s="64">
        <v>9100</v>
      </c>
      <c r="I159" s="64"/>
      <c r="J159" s="64"/>
      <c r="K159" s="64">
        <v>402</v>
      </c>
      <c r="L159" s="64"/>
      <c r="M159" s="64"/>
      <c r="N159" s="91">
        <f t="shared" si="36"/>
        <v>4.4175824175824179</v>
      </c>
      <c r="O159" s="6"/>
      <c r="P159" s="6"/>
      <c r="Q159" s="64">
        <v>559</v>
      </c>
      <c r="R159" s="64"/>
      <c r="S159" s="64"/>
      <c r="T159" s="91">
        <f t="shared" si="37"/>
        <v>6.1428571428571432</v>
      </c>
      <c r="AH159" s="134"/>
      <c r="AI159" s="134"/>
      <c r="AJ159" s="134"/>
      <c r="AM159" s="135"/>
      <c r="AN159" s="136"/>
    </row>
    <row r="160" spans="1:40" ht="15" customHeight="1" x14ac:dyDescent="0.25">
      <c r="A160" s="259"/>
      <c r="B160" s="18"/>
      <c r="C160" s="19" t="s">
        <v>101</v>
      </c>
      <c r="D160" s="19"/>
      <c r="E160" s="19"/>
      <c r="F160" s="174">
        <v>2020</v>
      </c>
      <c r="G160" s="175"/>
      <c r="H160" s="64">
        <v>8850</v>
      </c>
      <c r="I160" s="64"/>
      <c r="J160" s="64"/>
      <c r="K160" s="64">
        <v>328</v>
      </c>
      <c r="L160" s="64"/>
      <c r="M160" s="64"/>
      <c r="N160" s="91">
        <f t="shared" si="36"/>
        <v>3.7062146892655372</v>
      </c>
      <c r="O160" s="6"/>
      <c r="P160" s="6"/>
      <c r="Q160" s="64">
        <v>578</v>
      </c>
      <c r="R160" s="64"/>
      <c r="S160" s="64"/>
      <c r="T160" s="91">
        <f t="shared" si="37"/>
        <v>6.5310734463276843</v>
      </c>
      <c r="AH160" s="134"/>
      <c r="AI160" s="134"/>
      <c r="AJ160" s="134"/>
      <c r="AM160" s="135"/>
      <c r="AN160" s="136"/>
    </row>
    <row r="161" spans="1:40" ht="15" customHeight="1" x14ac:dyDescent="0.25">
      <c r="A161" s="259"/>
      <c r="B161" s="18"/>
      <c r="C161" s="18"/>
      <c r="D161" s="18"/>
      <c r="E161" s="18"/>
      <c r="F161" s="174">
        <v>2021</v>
      </c>
      <c r="G161" s="175"/>
      <c r="H161" s="64">
        <v>8866</v>
      </c>
      <c r="I161" s="64"/>
      <c r="J161" s="64"/>
      <c r="K161" s="64">
        <v>330</v>
      </c>
      <c r="L161" s="64"/>
      <c r="M161" s="64"/>
      <c r="N161" s="91">
        <f t="shared" si="36"/>
        <v>3.7220843672456572</v>
      </c>
      <c r="O161" s="6"/>
      <c r="P161" s="6"/>
      <c r="Q161" s="64">
        <v>314</v>
      </c>
      <c r="R161" s="64"/>
      <c r="S161" s="64"/>
      <c r="T161" s="91">
        <f t="shared" si="37"/>
        <v>3.5416196706519285</v>
      </c>
      <c r="AH161" s="134"/>
      <c r="AI161" s="134"/>
      <c r="AJ161" s="134"/>
      <c r="AM161" s="135"/>
      <c r="AN161" s="136"/>
    </row>
    <row r="162" spans="1:40" ht="15" customHeight="1" x14ac:dyDescent="0.25">
      <c r="A162" s="259"/>
      <c r="B162" s="18"/>
      <c r="C162" s="18"/>
      <c r="D162" s="18"/>
      <c r="E162" s="18"/>
      <c r="F162" s="174">
        <v>2022</v>
      </c>
      <c r="G162" s="175"/>
      <c r="H162" s="64">
        <v>8696</v>
      </c>
      <c r="I162" s="64"/>
      <c r="J162" s="64"/>
      <c r="K162" s="64">
        <v>376</v>
      </c>
      <c r="L162" s="64"/>
      <c r="M162" s="64"/>
      <c r="N162" s="91">
        <f t="shared" si="36"/>
        <v>4.3238270469181233</v>
      </c>
      <c r="O162" s="6"/>
      <c r="P162" s="6"/>
      <c r="Q162" s="64">
        <v>546</v>
      </c>
      <c r="R162" s="64"/>
      <c r="S162" s="64"/>
      <c r="T162" s="91">
        <f t="shared" si="37"/>
        <v>6.2787488500459983</v>
      </c>
      <c r="AH162" s="134"/>
      <c r="AI162" s="134"/>
      <c r="AJ162" s="134"/>
      <c r="AM162" s="135"/>
      <c r="AN162" s="136"/>
    </row>
    <row r="163" spans="1:40" ht="15" customHeight="1" x14ac:dyDescent="0.25">
      <c r="A163" s="259"/>
      <c r="B163" s="18"/>
      <c r="C163" s="18"/>
      <c r="D163" s="18"/>
      <c r="E163" s="18"/>
      <c r="F163" s="174">
        <v>2023</v>
      </c>
      <c r="G163" s="175"/>
      <c r="H163" s="64">
        <v>8718</v>
      </c>
      <c r="I163" s="64"/>
      <c r="J163" s="64"/>
      <c r="K163" s="64">
        <v>368</v>
      </c>
      <c r="L163" s="64"/>
      <c r="M163" s="64"/>
      <c r="N163" s="91">
        <f t="shared" si="36"/>
        <v>4.2211516402844689</v>
      </c>
      <c r="O163" s="6"/>
      <c r="P163" s="6"/>
      <c r="Q163" s="64">
        <v>346</v>
      </c>
      <c r="R163" s="64"/>
      <c r="S163" s="64"/>
      <c r="T163" s="91">
        <f t="shared" si="37"/>
        <v>3.9688001835283324</v>
      </c>
      <c r="AH163" s="134"/>
      <c r="AI163" s="134"/>
      <c r="AJ163" s="134"/>
      <c r="AM163" s="135"/>
      <c r="AN163" s="136"/>
    </row>
    <row r="164" spans="1:40" ht="15" customHeight="1" x14ac:dyDescent="0.25">
      <c r="A164" s="259"/>
      <c r="B164" s="18"/>
      <c r="C164" s="18"/>
      <c r="D164" s="18"/>
      <c r="E164" s="18"/>
      <c r="F164" s="174">
        <v>2024</v>
      </c>
      <c r="G164" s="175"/>
      <c r="H164" s="64">
        <v>8888</v>
      </c>
      <c r="I164" s="64"/>
      <c r="J164" s="64"/>
      <c r="K164" s="64">
        <v>444</v>
      </c>
      <c r="L164" s="64"/>
      <c r="M164" s="64"/>
      <c r="N164" s="91">
        <f t="shared" si="36"/>
        <v>4.995499549954995</v>
      </c>
      <c r="O164" s="6"/>
      <c r="P164" s="6"/>
      <c r="Q164" s="64">
        <v>274</v>
      </c>
      <c r="R164" s="64"/>
      <c r="S164" s="64"/>
      <c r="T164" s="91">
        <f t="shared" si="37"/>
        <v>3.0828082808280826</v>
      </c>
      <c r="AH164" s="134"/>
      <c r="AI164" s="134"/>
      <c r="AJ164" s="134"/>
      <c r="AM164" s="135"/>
      <c r="AN164" s="136"/>
    </row>
    <row r="165" spans="1:40" ht="5.4" customHeight="1" x14ac:dyDescent="0.25">
      <c r="A165" s="29"/>
      <c r="B165" s="35"/>
      <c r="C165" s="35"/>
      <c r="D165" s="35"/>
      <c r="E165" s="35"/>
      <c r="F165" s="32"/>
      <c r="G165" s="27"/>
      <c r="H165" s="65"/>
      <c r="I165" s="65"/>
      <c r="J165" s="65"/>
      <c r="K165" s="65"/>
      <c r="L165" s="65"/>
      <c r="M165" s="65"/>
      <c r="N165" s="13"/>
      <c r="O165" s="13"/>
      <c r="P165" s="13"/>
      <c r="Q165" s="65"/>
      <c r="R165" s="65"/>
      <c r="S165" s="65"/>
      <c r="T165" s="153"/>
      <c r="AH165" s="134"/>
      <c r="AI165" s="134"/>
      <c r="AJ165" s="134"/>
      <c r="AM165" s="135"/>
      <c r="AN165" s="136"/>
    </row>
    <row r="166" spans="1:40" ht="5.4" customHeight="1" x14ac:dyDescent="0.25">
      <c r="A166" s="28"/>
      <c r="B166" s="34"/>
      <c r="C166" s="34"/>
      <c r="D166" s="34"/>
      <c r="E166" s="34"/>
      <c r="F166" s="31"/>
      <c r="G166" s="37"/>
      <c r="H166" s="57"/>
      <c r="I166" s="57"/>
      <c r="J166" s="57"/>
      <c r="K166" s="57"/>
      <c r="L166" s="57"/>
      <c r="M166" s="57"/>
      <c r="N166" s="9"/>
      <c r="O166" s="9"/>
      <c r="P166" s="9"/>
      <c r="Q166" s="57"/>
      <c r="R166" s="57"/>
      <c r="S166" s="57"/>
      <c r="T166" s="151"/>
      <c r="U166" s="152"/>
      <c r="AH166" s="134"/>
      <c r="AI166" s="134"/>
      <c r="AJ166" s="134"/>
      <c r="AM166" s="135"/>
      <c r="AN166" s="136"/>
    </row>
    <row r="167" spans="1:40" ht="15" customHeight="1" x14ac:dyDescent="0.25">
      <c r="A167" s="263"/>
      <c r="B167" s="58"/>
      <c r="C167" s="58" t="s">
        <v>103</v>
      </c>
      <c r="D167" s="58"/>
      <c r="E167" s="58"/>
      <c r="F167" s="79">
        <v>2017</v>
      </c>
      <c r="G167" s="76"/>
      <c r="H167" s="64">
        <v>8981</v>
      </c>
      <c r="I167" s="64"/>
      <c r="J167" s="64"/>
      <c r="K167" s="64">
        <v>502</v>
      </c>
      <c r="L167" s="64"/>
      <c r="M167" s="64"/>
      <c r="N167" s="91">
        <f>+K167/H167*100</f>
        <v>5.5895779979957689</v>
      </c>
      <c r="O167" s="61"/>
      <c r="P167" s="61"/>
      <c r="Q167" s="64">
        <v>623</v>
      </c>
      <c r="R167" s="64"/>
      <c r="S167" s="64"/>
      <c r="T167" s="91">
        <f>+Q167/H167*100</f>
        <v>6.9368667186282149</v>
      </c>
      <c r="AH167" s="134"/>
      <c r="AI167" s="134"/>
      <c r="AJ167" s="134"/>
      <c r="AM167" s="135"/>
      <c r="AN167" s="136"/>
    </row>
    <row r="168" spans="1:40" ht="15" customHeight="1" x14ac:dyDescent="0.25">
      <c r="A168" s="264"/>
      <c r="B168" s="167"/>
      <c r="C168" s="58" t="s">
        <v>102</v>
      </c>
      <c r="D168" s="58"/>
      <c r="E168" s="58"/>
      <c r="F168" s="79">
        <v>2018</v>
      </c>
      <c r="G168" s="76"/>
      <c r="H168" s="64">
        <v>8995</v>
      </c>
      <c r="I168" s="64"/>
      <c r="J168" s="64"/>
      <c r="K168" s="64">
        <v>587</v>
      </c>
      <c r="L168" s="64"/>
      <c r="M168" s="64"/>
      <c r="N168" s="91">
        <f t="shared" ref="N168:N174" si="38">+K168/H168*100</f>
        <v>6.5258476931628691</v>
      </c>
      <c r="O168" s="61"/>
      <c r="P168" s="61"/>
      <c r="Q168" s="64">
        <v>573</v>
      </c>
      <c r="R168" s="64"/>
      <c r="S168" s="64"/>
      <c r="T168" s="91">
        <f t="shared" ref="T168:T174" si="39">+Q168/H168*100</f>
        <v>6.3702056698165643</v>
      </c>
      <c r="AH168" s="134"/>
      <c r="AI168" s="134"/>
      <c r="AJ168" s="134"/>
      <c r="AM168" s="135"/>
      <c r="AN168" s="136"/>
    </row>
    <row r="169" spans="1:40" ht="15" customHeight="1" x14ac:dyDescent="0.25">
      <c r="A169" s="264"/>
      <c r="B169" s="167"/>
      <c r="C169" s="62" t="s">
        <v>104</v>
      </c>
      <c r="D169" s="62"/>
      <c r="E169" s="62"/>
      <c r="F169" s="79">
        <v>2019</v>
      </c>
      <c r="G169" s="76"/>
      <c r="H169" s="64">
        <v>8853</v>
      </c>
      <c r="I169" s="64"/>
      <c r="J169" s="64"/>
      <c r="K169" s="64">
        <v>438</v>
      </c>
      <c r="L169" s="64"/>
      <c r="M169" s="64"/>
      <c r="N169" s="91">
        <f t="shared" si="38"/>
        <v>4.9474754320569296</v>
      </c>
      <c r="O169" s="61"/>
      <c r="P169" s="61"/>
      <c r="Q169" s="64">
        <v>580</v>
      </c>
      <c r="R169" s="64"/>
      <c r="S169" s="64"/>
      <c r="T169" s="91">
        <f t="shared" si="39"/>
        <v>6.5514514853721906</v>
      </c>
      <c r="AH169" s="134"/>
      <c r="AI169" s="134"/>
      <c r="AJ169" s="134"/>
      <c r="AM169" s="135"/>
      <c r="AN169" s="136"/>
    </row>
    <row r="170" spans="1:40" ht="15" customHeight="1" x14ac:dyDescent="0.25">
      <c r="A170" s="264"/>
      <c r="B170" s="167"/>
      <c r="C170" s="62" t="s">
        <v>105</v>
      </c>
      <c r="D170" s="62"/>
      <c r="E170" s="62"/>
      <c r="F170" s="79">
        <v>2020</v>
      </c>
      <c r="G170" s="76"/>
      <c r="H170" s="64">
        <v>8769</v>
      </c>
      <c r="I170" s="64"/>
      <c r="J170" s="64"/>
      <c r="K170" s="64">
        <v>484</v>
      </c>
      <c r="L170" s="64"/>
      <c r="M170" s="64"/>
      <c r="N170" s="91">
        <f t="shared" si="38"/>
        <v>5.5194434941270378</v>
      </c>
      <c r="O170" s="61"/>
      <c r="P170" s="61"/>
      <c r="Q170" s="64">
        <v>568</v>
      </c>
      <c r="R170" s="64"/>
      <c r="S170" s="64"/>
      <c r="T170" s="91">
        <f t="shared" si="39"/>
        <v>6.477363439388756</v>
      </c>
      <c r="AH170" s="134"/>
      <c r="AI170" s="134"/>
      <c r="AJ170" s="134"/>
      <c r="AM170" s="135"/>
      <c r="AN170" s="136"/>
    </row>
    <row r="171" spans="1:40" ht="15" customHeight="1" x14ac:dyDescent="0.25">
      <c r="A171" s="264"/>
      <c r="B171" s="167"/>
      <c r="C171" s="147"/>
      <c r="D171" s="167"/>
      <c r="E171" s="167"/>
      <c r="F171" s="79">
        <v>2021</v>
      </c>
      <c r="G171" s="76"/>
      <c r="H171" s="64">
        <v>8890</v>
      </c>
      <c r="I171" s="64"/>
      <c r="J171" s="64"/>
      <c r="K171" s="64">
        <v>426</v>
      </c>
      <c r="L171" s="64"/>
      <c r="M171" s="64"/>
      <c r="N171" s="91">
        <f t="shared" si="38"/>
        <v>4.7919010123734536</v>
      </c>
      <c r="O171" s="61"/>
      <c r="P171" s="61"/>
      <c r="Q171" s="64">
        <v>305</v>
      </c>
      <c r="R171" s="64"/>
      <c r="S171" s="64"/>
      <c r="T171" s="91">
        <f t="shared" si="39"/>
        <v>3.4308211473565802</v>
      </c>
      <c r="AH171" s="134"/>
      <c r="AI171" s="134"/>
      <c r="AJ171" s="134"/>
      <c r="AK171" s="134"/>
      <c r="AM171" s="135"/>
      <c r="AN171" s="136"/>
    </row>
    <row r="172" spans="1:40" ht="15" customHeight="1" x14ac:dyDescent="0.25">
      <c r="A172" s="264"/>
      <c r="B172" s="167"/>
      <c r="C172" s="147"/>
      <c r="D172" s="167"/>
      <c r="E172" s="167"/>
      <c r="F172" s="79">
        <v>2022</v>
      </c>
      <c r="G172" s="76"/>
      <c r="H172" s="64">
        <v>8686</v>
      </c>
      <c r="I172" s="64"/>
      <c r="J172" s="64"/>
      <c r="K172" s="64">
        <v>360</v>
      </c>
      <c r="L172" s="64"/>
      <c r="M172" s="64"/>
      <c r="N172" s="91">
        <f t="shared" si="38"/>
        <v>4.1446005065622842</v>
      </c>
      <c r="O172" s="61"/>
      <c r="P172" s="61"/>
      <c r="Q172" s="64">
        <v>564</v>
      </c>
      <c r="R172" s="64"/>
      <c r="S172" s="64"/>
      <c r="T172" s="91">
        <f t="shared" si="39"/>
        <v>6.4932074602809111</v>
      </c>
      <c r="AH172" s="134"/>
      <c r="AI172" s="134"/>
      <c r="AJ172" s="134"/>
      <c r="AM172" s="135"/>
      <c r="AN172" s="136"/>
    </row>
    <row r="173" spans="1:40" ht="15" customHeight="1" x14ac:dyDescent="0.25">
      <c r="A173" s="264"/>
      <c r="B173" s="167"/>
      <c r="C173" s="147"/>
      <c r="D173" s="167"/>
      <c r="E173" s="167"/>
      <c r="F173" s="79">
        <v>2023</v>
      </c>
      <c r="G173" s="76"/>
      <c r="H173" s="64">
        <v>8709</v>
      </c>
      <c r="I173" s="64"/>
      <c r="J173" s="64"/>
      <c r="K173" s="64">
        <v>371</v>
      </c>
      <c r="L173" s="64"/>
      <c r="M173" s="64"/>
      <c r="N173" s="91">
        <f t="shared" si="38"/>
        <v>4.2599609599265129</v>
      </c>
      <c r="O173" s="61"/>
      <c r="P173" s="61"/>
      <c r="Q173" s="64">
        <v>348</v>
      </c>
      <c r="R173" s="64"/>
      <c r="S173" s="64"/>
      <c r="T173" s="91">
        <f t="shared" si="39"/>
        <v>3.995866345160179</v>
      </c>
      <c r="AH173" s="134"/>
      <c r="AI173" s="134"/>
      <c r="AJ173" s="134"/>
      <c r="AK173" s="134"/>
      <c r="AM173" s="135"/>
      <c r="AN173" s="136"/>
    </row>
    <row r="174" spans="1:40" ht="15" customHeight="1" x14ac:dyDescent="0.25">
      <c r="A174" s="264"/>
      <c r="B174" s="167"/>
      <c r="C174" s="147"/>
      <c r="D174" s="167"/>
      <c r="E174" s="167"/>
      <c r="F174" s="79">
        <v>2024</v>
      </c>
      <c r="G174" s="76"/>
      <c r="H174" s="64">
        <v>8842</v>
      </c>
      <c r="I174" s="64"/>
      <c r="J174" s="64"/>
      <c r="K174" s="64">
        <v>439</v>
      </c>
      <c r="L174" s="64"/>
      <c r="M174" s="64"/>
      <c r="N174" s="61">
        <f t="shared" si="38"/>
        <v>4.9649400588102237</v>
      </c>
      <c r="O174" s="61"/>
      <c r="P174" s="61"/>
      <c r="Q174" s="64">
        <v>306</v>
      </c>
      <c r="R174" s="64"/>
      <c r="S174" s="64"/>
      <c r="T174" s="91">
        <f t="shared" si="39"/>
        <v>3.4607554851843476</v>
      </c>
      <c r="AH174" s="134"/>
      <c r="AI174" s="134"/>
      <c r="AJ174" s="134"/>
      <c r="AK174" s="134"/>
      <c r="AM174" s="135"/>
      <c r="AN174" s="136"/>
    </row>
    <row r="175" spans="1:40" ht="5.4" customHeight="1" thickBot="1" x14ac:dyDescent="0.3">
      <c r="A175" s="71"/>
      <c r="B175" s="72"/>
      <c r="C175" s="73"/>
      <c r="D175" s="72"/>
      <c r="E175" s="72"/>
      <c r="F175" s="74"/>
      <c r="G175" s="75"/>
      <c r="H175" s="69"/>
      <c r="I175" s="69"/>
      <c r="J175" s="69"/>
      <c r="K175" s="69"/>
      <c r="L175" s="69"/>
      <c r="M175" s="69"/>
      <c r="N175" s="70"/>
      <c r="O175" s="70"/>
      <c r="P175" s="70"/>
      <c r="Q175" s="69"/>
      <c r="R175" s="69"/>
      <c r="S175" s="69"/>
      <c r="T175" s="158"/>
      <c r="U175" s="133"/>
      <c r="AH175" s="134"/>
      <c r="AI175" s="134"/>
      <c r="AJ175" s="134"/>
      <c r="AK175" s="134"/>
      <c r="AM175" s="135"/>
      <c r="AN175" s="136"/>
    </row>
    <row r="176" spans="1:40" ht="12" customHeight="1" x14ac:dyDescent="0.25">
      <c r="A176" s="260" t="s">
        <v>27</v>
      </c>
      <c r="B176" s="260"/>
      <c r="C176" s="260"/>
      <c r="D176" s="260"/>
      <c r="E176" s="260"/>
      <c r="F176" s="260"/>
      <c r="G176" s="260"/>
      <c r="H176" s="260"/>
      <c r="I176" s="260"/>
      <c r="J176" s="260"/>
      <c r="K176" s="260"/>
      <c r="L176" s="260"/>
      <c r="M176" s="260"/>
      <c r="N176" s="260"/>
      <c r="O176" s="260"/>
      <c r="P176" s="260"/>
      <c r="Q176" s="260"/>
      <c r="R176" s="260"/>
      <c r="S176" s="260"/>
      <c r="T176" s="260"/>
      <c r="U176" s="260"/>
      <c r="AH176" s="134"/>
      <c r="AI176" s="134"/>
      <c r="AJ176" s="134"/>
      <c r="AM176" s="135"/>
      <c r="AN176" s="136"/>
    </row>
    <row r="177" spans="1:40" ht="12" customHeight="1" x14ac:dyDescent="0.25">
      <c r="A177" s="257" t="s">
        <v>133</v>
      </c>
      <c r="B177" s="257"/>
      <c r="C177" s="257"/>
      <c r="D177" s="257"/>
      <c r="E177" s="257"/>
      <c r="F177" s="257"/>
      <c r="G177" s="257"/>
      <c r="H177" s="257"/>
      <c r="I177" s="257"/>
      <c r="J177" s="257"/>
      <c r="K177" s="257"/>
      <c r="L177" s="257"/>
      <c r="M177" s="257"/>
      <c r="N177" s="257"/>
      <c r="O177" s="257"/>
      <c r="P177" s="257"/>
      <c r="Q177" s="257"/>
      <c r="R177" s="257"/>
      <c r="S177" s="257"/>
      <c r="T177" s="257"/>
      <c r="U177" s="257"/>
    </row>
    <row r="178" spans="1:40" ht="12" customHeight="1" thickBot="1" x14ac:dyDescent="0.3">
      <c r="A178" s="109"/>
      <c r="B178" s="18"/>
      <c r="C178" s="86"/>
      <c r="D178" s="86"/>
      <c r="E178" s="86"/>
      <c r="F178" s="87"/>
      <c r="G178" s="25"/>
      <c r="H178" s="55"/>
      <c r="I178" s="55"/>
      <c r="J178" s="55"/>
      <c r="K178" s="55"/>
      <c r="L178" s="55"/>
      <c r="M178" s="55"/>
      <c r="N178" s="2"/>
      <c r="O178" s="2"/>
      <c r="P178" s="2"/>
      <c r="Q178" s="55"/>
      <c r="R178" s="55"/>
      <c r="S178" s="55"/>
      <c r="T178" s="165"/>
    </row>
    <row r="179" spans="1:40" ht="30" customHeight="1" thickBot="1" x14ac:dyDescent="0.3">
      <c r="A179" s="240"/>
      <c r="B179" s="243" t="s">
        <v>215</v>
      </c>
      <c r="C179" s="243"/>
      <c r="D179" s="243"/>
      <c r="E179" s="101"/>
      <c r="F179" s="254" t="s">
        <v>23</v>
      </c>
      <c r="G179" s="110"/>
      <c r="H179" s="246" t="s">
        <v>137</v>
      </c>
      <c r="I179" s="106"/>
      <c r="J179" s="124"/>
      <c r="K179" s="249" t="s">
        <v>139</v>
      </c>
      <c r="L179" s="249"/>
      <c r="M179" s="249"/>
      <c r="N179" s="249"/>
      <c r="O179" s="249"/>
      <c r="P179" s="125"/>
      <c r="Q179" s="249" t="s">
        <v>140</v>
      </c>
      <c r="R179" s="249"/>
      <c r="S179" s="249"/>
      <c r="T179" s="249"/>
      <c r="U179" s="249"/>
    </row>
    <row r="180" spans="1:40" ht="5.4" customHeight="1" x14ac:dyDescent="0.25">
      <c r="A180" s="241"/>
      <c r="B180" s="244"/>
      <c r="C180" s="244"/>
      <c r="D180" s="244"/>
      <c r="E180" s="102"/>
      <c r="F180" s="255"/>
      <c r="G180" s="111"/>
      <c r="H180" s="247"/>
      <c r="I180" s="107"/>
      <c r="J180" s="106"/>
      <c r="K180" s="126"/>
      <c r="L180" s="126"/>
      <c r="M180" s="126"/>
      <c r="N180" s="125"/>
      <c r="O180" s="125"/>
      <c r="P180" s="125"/>
      <c r="Q180" s="126"/>
      <c r="R180" s="126"/>
      <c r="S180" s="126"/>
      <c r="T180" s="125"/>
      <c r="U180" s="127"/>
      <c r="AN180" s="134"/>
    </row>
    <row r="181" spans="1:40" ht="30" customHeight="1" x14ac:dyDescent="0.25">
      <c r="A181" s="241"/>
      <c r="B181" s="244"/>
      <c r="C181" s="244"/>
      <c r="D181" s="244"/>
      <c r="E181" s="102"/>
      <c r="F181" s="255"/>
      <c r="G181" s="50"/>
      <c r="H181" s="247"/>
      <c r="I181" s="88"/>
      <c r="J181" s="88"/>
      <c r="K181" s="107" t="s">
        <v>22</v>
      </c>
      <c r="L181" s="107"/>
      <c r="M181" s="107"/>
      <c r="N181" s="107" t="s">
        <v>63</v>
      </c>
      <c r="O181" s="107"/>
      <c r="P181" s="107"/>
      <c r="Q181" s="107" t="s">
        <v>22</v>
      </c>
      <c r="R181" s="107"/>
      <c r="S181" s="107"/>
      <c r="T181" s="107" t="s">
        <v>63</v>
      </c>
      <c r="U181" s="128"/>
      <c r="AN181" s="134"/>
    </row>
    <row r="182" spans="1:40" s="18" customFormat="1" ht="15" customHeight="1" x14ac:dyDescent="0.25">
      <c r="A182" s="111"/>
      <c r="B182" s="244"/>
      <c r="C182" s="244"/>
      <c r="D182" s="244"/>
      <c r="E182" s="102"/>
      <c r="F182" s="255"/>
      <c r="G182" s="50"/>
      <c r="H182" s="247"/>
      <c r="I182" s="88"/>
      <c r="J182" s="88"/>
      <c r="K182" s="107"/>
      <c r="L182" s="107"/>
      <c r="M182" s="107"/>
      <c r="N182" s="39" t="s">
        <v>62</v>
      </c>
      <c r="O182" s="39"/>
      <c r="P182" s="39"/>
      <c r="Q182" s="160"/>
      <c r="R182" s="160"/>
      <c r="S182" s="160"/>
      <c r="T182" s="39" t="s">
        <v>62</v>
      </c>
      <c r="U182" s="128"/>
      <c r="AH182" s="11"/>
      <c r="AI182" s="11"/>
      <c r="AJ182" s="11"/>
      <c r="AK182" s="11"/>
      <c r="AM182" s="161"/>
      <c r="AN182" s="162"/>
    </row>
    <row r="183" spans="1:40" s="18" customFormat="1" ht="5.4" customHeight="1" thickBot="1" x14ac:dyDescent="0.35">
      <c r="A183" s="112"/>
      <c r="B183" s="245"/>
      <c r="C183" s="245"/>
      <c r="D183" s="245"/>
      <c r="E183" s="104"/>
      <c r="F183" s="256"/>
      <c r="G183" s="52"/>
      <c r="H183" s="248"/>
      <c r="I183" s="130"/>
      <c r="J183" s="130"/>
      <c r="K183" s="131"/>
      <c r="L183" s="131"/>
      <c r="M183" s="131"/>
      <c r="N183" s="47"/>
      <c r="O183" s="47"/>
      <c r="P183" s="47"/>
      <c r="Q183" s="132"/>
      <c r="R183" s="132"/>
      <c r="S183" s="132"/>
      <c r="T183" s="47"/>
      <c r="U183" s="72"/>
      <c r="AH183" s="11"/>
      <c r="AI183" s="11"/>
      <c r="AJ183" s="11"/>
      <c r="AM183" s="161"/>
      <c r="AN183" s="162"/>
    </row>
    <row r="184" spans="1:40" ht="5.4" customHeight="1" x14ac:dyDescent="0.25">
      <c r="A184" s="163"/>
      <c r="B184" s="99"/>
      <c r="C184" s="99"/>
      <c r="D184" s="99"/>
      <c r="E184" s="99"/>
      <c r="F184" s="79"/>
      <c r="G184" s="76"/>
      <c r="H184" s="129"/>
      <c r="I184" s="129"/>
      <c r="J184" s="129"/>
      <c r="K184" s="160"/>
      <c r="L184" s="160"/>
      <c r="M184" s="160"/>
      <c r="N184" s="39"/>
      <c r="O184" s="39"/>
      <c r="P184" s="39"/>
      <c r="Q184" s="160"/>
      <c r="R184" s="160"/>
      <c r="S184" s="160"/>
      <c r="T184" s="39"/>
      <c r="U184" s="18"/>
      <c r="AH184" s="134"/>
      <c r="AI184" s="134"/>
      <c r="AJ184" s="134"/>
      <c r="AM184" s="135"/>
      <c r="AN184" s="136"/>
    </row>
    <row r="185" spans="1:40" ht="15" customHeight="1" x14ac:dyDescent="0.25">
      <c r="A185" s="262"/>
      <c r="B185" s="16"/>
      <c r="C185" s="16" t="s">
        <v>110</v>
      </c>
      <c r="D185" s="16"/>
      <c r="E185" s="16"/>
      <c r="F185" s="174">
        <v>2017</v>
      </c>
      <c r="G185" s="175"/>
      <c r="H185" s="64">
        <v>8782</v>
      </c>
      <c r="I185" s="64"/>
      <c r="J185" s="64"/>
      <c r="K185" s="64">
        <v>467</v>
      </c>
      <c r="L185" s="64"/>
      <c r="M185" s="64"/>
      <c r="N185" s="91">
        <f>+K185/H185*100</f>
        <v>5.3176952858118884</v>
      </c>
      <c r="O185" s="6"/>
      <c r="P185" s="6"/>
      <c r="Q185" s="64">
        <v>636</v>
      </c>
      <c r="R185" s="64"/>
      <c r="S185" s="64"/>
      <c r="T185" s="91">
        <f>+Q185/H185*100</f>
        <v>7.2420860851742193</v>
      </c>
      <c r="AH185" s="134"/>
      <c r="AI185" s="134"/>
      <c r="AJ185" s="134"/>
      <c r="AM185" s="135"/>
      <c r="AN185" s="136"/>
    </row>
    <row r="186" spans="1:40" ht="15" customHeight="1" x14ac:dyDescent="0.25">
      <c r="A186" s="259"/>
      <c r="B186" s="18"/>
      <c r="C186" s="16" t="s">
        <v>111</v>
      </c>
      <c r="D186" s="16"/>
      <c r="E186" s="16"/>
      <c r="F186" s="174">
        <v>2018</v>
      </c>
      <c r="G186" s="175"/>
      <c r="H186" s="64">
        <v>8810</v>
      </c>
      <c r="I186" s="64"/>
      <c r="J186" s="64"/>
      <c r="K186" s="64">
        <v>507</v>
      </c>
      <c r="L186" s="64"/>
      <c r="M186" s="64"/>
      <c r="N186" s="91">
        <f t="shared" ref="N186:N192" si="40">+K186/H186*100</f>
        <v>5.7548240635641319</v>
      </c>
      <c r="O186" s="6"/>
      <c r="P186" s="6"/>
      <c r="Q186" s="64">
        <v>479</v>
      </c>
      <c r="R186" s="64"/>
      <c r="S186" s="64"/>
      <c r="T186" s="91">
        <f t="shared" ref="T186:T192" si="41">+Q186/H186*100</f>
        <v>5.437003405221339</v>
      </c>
      <c r="AH186" s="134"/>
      <c r="AI186" s="134"/>
      <c r="AJ186" s="134"/>
      <c r="AM186" s="135"/>
      <c r="AN186" s="136"/>
    </row>
    <row r="187" spans="1:40" ht="15" customHeight="1" x14ac:dyDescent="0.25">
      <c r="A187" s="259"/>
      <c r="B187" s="18"/>
      <c r="C187" s="19" t="s">
        <v>112</v>
      </c>
      <c r="D187" s="19"/>
      <c r="E187" s="19"/>
      <c r="F187" s="174">
        <v>2019</v>
      </c>
      <c r="G187" s="175"/>
      <c r="H187" s="64">
        <v>8658</v>
      </c>
      <c r="I187" s="64"/>
      <c r="J187" s="64"/>
      <c r="K187" s="64">
        <v>411</v>
      </c>
      <c r="L187" s="64"/>
      <c r="M187" s="64"/>
      <c r="N187" s="91">
        <f t="shared" si="40"/>
        <v>4.7470547470547473</v>
      </c>
      <c r="O187" s="6"/>
      <c r="P187" s="6"/>
      <c r="Q187" s="64">
        <v>563</v>
      </c>
      <c r="R187" s="64"/>
      <c r="S187" s="64"/>
      <c r="T187" s="91">
        <f t="shared" si="41"/>
        <v>6.5026565026565022</v>
      </c>
      <c r="AH187" s="134"/>
      <c r="AI187" s="134"/>
      <c r="AJ187" s="134"/>
      <c r="AK187" s="134"/>
      <c r="AM187" s="135"/>
      <c r="AN187" s="136"/>
    </row>
    <row r="188" spans="1:40" ht="15" customHeight="1" x14ac:dyDescent="0.25">
      <c r="A188" s="259"/>
      <c r="B188" s="18"/>
      <c r="C188" s="19" t="s">
        <v>113</v>
      </c>
      <c r="D188" s="19"/>
      <c r="E188" s="19"/>
      <c r="F188" s="174">
        <v>2020</v>
      </c>
      <c r="G188" s="175"/>
      <c r="H188" s="64">
        <v>8501</v>
      </c>
      <c r="I188" s="64"/>
      <c r="J188" s="64"/>
      <c r="K188" s="64">
        <v>371</v>
      </c>
      <c r="L188" s="64"/>
      <c r="M188" s="64"/>
      <c r="N188" s="91">
        <f t="shared" si="40"/>
        <v>4.3641924479472998</v>
      </c>
      <c r="O188" s="6"/>
      <c r="P188" s="6"/>
      <c r="Q188" s="64">
        <v>528</v>
      </c>
      <c r="R188" s="64"/>
      <c r="S188" s="64"/>
      <c r="T188" s="91">
        <f t="shared" si="41"/>
        <v>6.211033996000471</v>
      </c>
      <c r="AH188" s="134"/>
      <c r="AI188" s="134"/>
      <c r="AJ188" s="134"/>
      <c r="AM188" s="135"/>
      <c r="AN188" s="136"/>
    </row>
    <row r="189" spans="1:40" ht="15" customHeight="1" x14ac:dyDescent="0.25">
      <c r="A189" s="259"/>
      <c r="B189" s="18"/>
      <c r="C189" s="18"/>
      <c r="D189" s="18"/>
      <c r="E189" s="18"/>
      <c r="F189" s="174">
        <v>2021</v>
      </c>
      <c r="G189" s="175"/>
      <c r="H189" s="64">
        <v>8592</v>
      </c>
      <c r="I189" s="64"/>
      <c r="J189" s="64"/>
      <c r="K189" s="64">
        <v>364</v>
      </c>
      <c r="L189" s="64"/>
      <c r="M189" s="64"/>
      <c r="N189" s="91">
        <f t="shared" si="40"/>
        <v>4.2364990689013036</v>
      </c>
      <c r="O189" s="6"/>
      <c r="P189" s="6"/>
      <c r="Q189" s="64">
        <v>273</v>
      </c>
      <c r="R189" s="64"/>
      <c r="S189" s="64"/>
      <c r="T189" s="91">
        <f t="shared" si="41"/>
        <v>3.1773743016759775</v>
      </c>
      <c r="AH189" s="134"/>
      <c r="AI189" s="134"/>
      <c r="AJ189" s="134"/>
      <c r="AM189" s="135"/>
      <c r="AN189" s="136"/>
    </row>
    <row r="190" spans="1:40" ht="15" customHeight="1" x14ac:dyDescent="0.25">
      <c r="A190" s="259"/>
      <c r="B190" s="18"/>
      <c r="C190" s="18"/>
      <c r="D190" s="18"/>
      <c r="E190" s="18"/>
      <c r="F190" s="174">
        <v>2022</v>
      </c>
      <c r="G190" s="175"/>
      <c r="H190" s="64">
        <v>8482</v>
      </c>
      <c r="I190" s="64"/>
      <c r="J190" s="64"/>
      <c r="K190" s="64">
        <v>397</v>
      </c>
      <c r="L190" s="64"/>
      <c r="M190" s="64"/>
      <c r="N190" s="91">
        <f t="shared" si="40"/>
        <v>4.6804998821032777</v>
      </c>
      <c r="O190" s="6"/>
      <c r="P190" s="6"/>
      <c r="Q190" s="64">
        <v>507</v>
      </c>
      <c r="R190" s="64"/>
      <c r="S190" s="64"/>
      <c r="T190" s="91">
        <f t="shared" si="41"/>
        <v>5.9773638292855455</v>
      </c>
      <c r="AH190" s="134"/>
      <c r="AI190" s="134"/>
      <c r="AJ190" s="134"/>
      <c r="AM190" s="135"/>
      <c r="AN190" s="136"/>
    </row>
    <row r="191" spans="1:40" ht="15" customHeight="1" x14ac:dyDescent="0.25">
      <c r="A191" s="259"/>
      <c r="B191" s="18"/>
      <c r="C191" s="18"/>
      <c r="D191" s="18"/>
      <c r="E191" s="18"/>
      <c r="F191" s="174">
        <v>2023</v>
      </c>
      <c r="G191" s="175"/>
      <c r="H191" s="64">
        <v>8558</v>
      </c>
      <c r="I191" s="64"/>
      <c r="J191" s="64"/>
      <c r="K191" s="64">
        <v>400</v>
      </c>
      <c r="L191" s="64"/>
      <c r="M191" s="64"/>
      <c r="N191" s="91">
        <f t="shared" si="40"/>
        <v>4.6739892498247251</v>
      </c>
      <c r="O191" s="6"/>
      <c r="P191" s="6"/>
      <c r="Q191" s="64">
        <v>324</v>
      </c>
      <c r="R191" s="64"/>
      <c r="S191" s="64"/>
      <c r="T191" s="91">
        <f t="shared" si="41"/>
        <v>3.7859312923580273</v>
      </c>
      <c r="AH191" s="134"/>
      <c r="AI191" s="134"/>
      <c r="AJ191" s="134"/>
      <c r="AM191" s="135"/>
      <c r="AN191" s="136"/>
    </row>
    <row r="192" spans="1:40" ht="15" customHeight="1" x14ac:dyDescent="0.25">
      <c r="A192" s="259"/>
      <c r="B192" s="18"/>
      <c r="C192" s="18"/>
      <c r="D192" s="18"/>
      <c r="E192" s="18"/>
      <c r="F192" s="174">
        <v>2024</v>
      </c>
      <c r="G192" s="175"/>
      <c r="H192" s="64">
        <v>8744</v>
      </c>
      <c r="I192" s="64"/>
      <c r="J192" s="64"/>
      <c r="K192" s="64">
        <v>464</v>
      </c>
      <c r="L192" s="64"/>
      <c r="M192" s="64"/>
      <c r="N192" s="91">
        <f t="shared" si="40"/>
        <v>5.3064958828911255</v>
      </c>
      <c r="O192" s="6"/>
      <c r="P192" s="6"/>
      <c r="Q192" s="64">
        <v>278</v>
      </c>
      <c r="R192" s="64"/>
      <c r="S192" s="64"/>
      <c r="T192" s="91">
        <f t="shared" si="41"/>
        <v>3.1793229643183896</v>
      </c>
      <c r="AH192" s="134"/>
      <c r="AI192" s="134"/>
      <c r="AJ192" s="134"/>
      <c r="AM192" s="135"/>
      <c r="AN192" s="136"/>
    </row>
    <row r="193" spans="1:40" ht="5.4" customHeight="1" x14ac:dyDescent="0.25">
      <c r="A193" s="29"/>
      <c r="B193" s="35"/>
      <c r="C193" s="35"/>
      <c r="D193" s="35"/>
      <c r="E193" s="35"/>
      <c r="F193" s="32"/>
      <c r="G193" s="27"/>
      <c r="H193" s="65"/>
      <c r="I193" s="65"/>
      <c r="J193" s="65"/>
      <c r="K193" s="65"/>
      <c r="L193" s="65"/>
      <c r="M193" s="65"/>
      <c r="N193" s="13"/>
      <c r="O193" s="13"/>
      <c r="P193" s="13"/>
      <c r="Q193" s="65"/>
      <c r="R193" s="65"/>
      <c r="S193" s="65"/>
      <c r="T193" s="13"/>
      <c r="AH193" s="134"/>
      <c r="AI193" s="134"/>
      <c r="AJ193" s="134"/>
      <c r="AM193" s="135"/>
      <c r="AN193" s="136"/>
    </row>
    <row r="194" spans="1:40" ht="5.4" customHeight="1" x14ac:dyDescent="0.25">
      <c r="A194" s="28"/>
      <c r="B194" s="34"/>
      <c r="C194" s="34"/>
      <c r="D194" s="34"/>
      <c r="E194" s="34"/>
      <c r="F194" s="31"/>
      <c r="G194" s="37"/>
      <c r="H194" s="57"/>
      <c r="I194" s="57"/>
      <c r="J194" s="57"/>
      <c r="K194" s="57"/>
      <c r="L194" s="57"/>
      <c r="M194" s="57"/>
      <c r="N194" s="9"/>
      <c r="O194" s="9"/>
      <c r="P194" s="9"/>
      <c r="Q194" s="57"/>
      <c r="R194" s="57"/>
      <c r="S194" s="57"/>
      <c r="T194" s="9"/>
      <c r="U194" s="152"/>
      <c r="AH194" s="134"/>
      <c r="AI194" s="134"/>
      <c r="AJ194" s="134"/>
      <c r="AM194" s="135"/>
      <c r="AN194" s="136"/>
    </row>
    <row r="195" spans="1:40" ht="15" customHeight="1" x14ac:dyDescent="0.25">
      <c r="A195" s="262"/>
      <c r="B195" s="16"/>
      <c r="C195" s="16" t="s">
        <v>3</v>
      </c>
      <c r="D195" s="16"/>
      <c r="E195" s="16"/>
      <c r="F195" s="174">
        <v>2017</v>
      </c>
      <c r="G195" s="175"/>
      <c r="H195" s="64">
        <v>7569</v>
      </c>
      <c r="I195" s="64"/>
      <c r="J195" s="64"/>
      <c r="K195" s="64">
        <v>488</v>
      </c>
      <c r="L195" s="64"/>
      <c r="M195" s="64"/>
      <c r="N195" s="91">
        <f>+K195/H195*100</f>
        <v>6.4473510371251148</v>
      </c>
      <c r="O195" s="6"/>
      <c r="P195" s="6"/>
      <c r="Q195" s="64">
        <v>600</v>
      </c>
      <c r="R195" s="64"/>
      <c r="S195" s="64"/>
      <c r="T195" s="91">
        <f>+Q195/H195*100</f>
        <v>7.9270709472849781</v>
      </c>
      <c r="AH195" s="134"/>
      <c r="AI195" s="134"/>
      <c r="AJ195" s="134"/>
      <c r="AM195" s="135"/>
      <c r="AN195" s="136"/>
    </row>
    <row r="196" spans="1:40" ht="15" customHeight="1" x14ac:dyDescent="0.25">
      <c r="A196" s="259"/>
      <c r="B196" s="18"/>
      <c r="C196" s="19" t="s">
        <v>65</v>
      </c>
      <c r="D196" s="19"/>
      <c r="E196" s="19"/>
      <c r="F196" s="174">
        <v>2018</v>
      </c>
      <c r="G196" s="175"/>
      <c r="H196" s="64">
        <v>7508</v>
      </c>
      <c r="I196" s="64"/>
      <c r="J196" s="64"/>
      <c r="K196" s="64">
        <v>445</v>
      </c>
      <c r="L196" s="64"/>
      <c r="M196" s="64"/>
      <c r="N196" s="91">
        <f t="shared" ref="N196:N202" si="42">+K196/H196*100</f>
        <v>5.9270111880660625</v>
      </c>
      <c r="O196" s="6"/>
      <c r="P196" s="6"/>
      <c r="Q196" s="64">
        <v>506</v>
      </c>
      <c r="R196" s="64"/>
      <c r="S196" s="64"/>
      <c r="T196" s="91">
        <f t="shared" ref="T196:T202" si="43">+Q196/H196*100</f>
        <v>6.7394778902503987</v>
      </c>
      <c r="AH196" s="134"/>
      <c r="AI196" s="134"/>
      <c r="AJ196" s="134"/>
      <c r="AK196" s="134"/>
      <c r="AM196" s="135"/>
      <c r="AN196" s="136"/>
    </row>
    <row r="197" spans="1:40" ht="15" customHeight="1" x14ac:dyDescent="0.25">
      <c r="A197" s="259"/>
      <c r="B197" s="18"/>
      <c r="C197" s="18"/>
      <c r="D197" s="18"/>
      <c r="E197" s="18"/>
      <c r="F197" s="174">
        <v>2019</v>
      </c>
      <c r="G197" s="175"/>
      <c r="H197" s="64">
        <v>7315</v>
      </c>
      <c r="I197" s="64"/>
      <c r="J197" s="64"/>
      <c r="K197" s="64">
        <v>428</v>
      </c>
      <c r="L197" s="64"/>
      <c r="M197" s="64"/>
      <c r="N197" s="91">
        <f t="shared" si="42"/>
        <v>5.850991114149009</v>
      </c>
      <c r="O197" s="6"/>
      <c r="P197" s="6"/>
      <c r="Q197" s="64">
        <v>621</v>
      </c>
      <c r="R197" s="64"/>
      <c r="S197" s="64"/>
      <c r="T197" s="91">
        <f t="shared" si="43"/>
        <v>8.4894053315105946</v>
      </c>
      <c r="AH197" s="134"/>
      <c r="AI197" s="134"/>
      <c r="AJ197" s="134"/>
      <c r="AM197" s="135"/>
      <c r="AN197" s="136"/>
    </row>
    <row r="198" spans="1:40" ht="15" customHeight="1" x14ac:dyDescent="0.25">
      <c r="A198" s="259"/>
      <c r="B198" s="18"/>
      <c r="C198" s="18"/>
      <c r="D198" s="18"/>
      <c r="E198" s="18"/>
      <c r="F198" s="174">
        <v>2020</v>
      </c>
      <c r="G198" s="175"/>
      <c r="H198" s="64">
        <v>7046</v>
      </c>
      <c r="I198" s="64"/>
      <c r="J198" s="64"/>
      <c r="K198" s="64">
        <v>298</v>
      </c>
      <c r="L198" s="64"/>
      <c r="M198" s="64"/>
      <c r="N198" s="91">
        <f t="shared" si="42"/>
        <v>4.2293499858075503</v>
      </c>
      <c r="O198" s="6"/>
      <c r="P198" s="6"/>
      <c r="Q198" s="64">
        <v>567</v>
      </c>
      <c r="R198" s="64"/>
      <c r="S198" s="64"/>
      <c r="T198" s="91">
        <f t="shared" si="43"/>
        <v>8.0471189327277877</v>
      </c>
      <c r="AH198" s="134"/>
      <c r="AI198" s="134"/>
      <c r="AJ198" s="134"/>
      <c r="AM198" s="135"/>
      <c r="AN198" s="136"/>
    </row>
    <row r="199" spans="1:40" ht="15" customHeight="1" x14ac:dyDescent="0.25">
      <c r="A199" s="259"/>
      <c r="B199" s="18"/>
      <c r="C199" s="18"/>
      <c r="D199" s="18"/>
      <c r="E199" s="18"/>
      <c r="F199" s="174">
        <v>2021</v>
      </c>
      <c r="G199" s="175"/>
      <c r="H199" s="64">
        <v>7011</v>
      </c>
      <c r="I199" s="64"/>
      <c r="J199" s="64"/>
      <c r="K199" s="64">
        <v>286</v>
      </c>
      <c r="L199" s="64"/>
      <c r="M199" s="64"/>
      <c r="N199" s="91">
        <f t="shared" si="42"/>
        <v>4.0793039509342464</v>
      </c>
      <c r="O199" s="6"/>
      <c r="P199" s="6"/>
      <c r="Q199" s="64">
        <v>321</v>
      </c>
      <c r="R199" s="64"/>
      <c r="S199" s="64"/>
      <c r="T199" s="91">
        <f t="shared" si="43"/>
        <v>4.5785194694052205</v>
      </c>
      <c r="AH199" s="134"/>
      <c r="AI199" s="134"/>
      <c r="AJ199" s="134"/>
      <c r="AM199" s="135"/>
      <c r="AN199" s="136"/>
    </row>
    <row r="200" spans="1:40" ht="15" customHeight="1" x14ac:dyDescent="0.25">
      <c r="A200" s="259"/>
      <c r="B200" s="18"/>
      <c r="C200" s="18"/>
      <c r="D200" s="18"/>
      <c r="E200" s="18"/>
      <c r="F200" s="174">
        <v>2022</v>
      </c>
      <c r="G200" s="175"/>
      <c r="H200" s="64">
        <v>6836</v>
      </c>
      <c r="I200" s="64"/>
      <c r="J200" s="64"/>
      <c r="K200" s="64">
        <v>321</v>
      </c>
      <c r="L200" s="64"/>
      <c r="M200" s="64"/>
      <c r="N200" s="91">
        <f t="shared" si="42"/>
        <v>4.6957284961966064</v>
      </c>
      <c r="O200" s="6"/>
      <c r="P200" s="6"/>
      <c r="Q200" s="64">
        <v>496</v>
      </c>
      <c r="R200" s="64"/>
      <c r="S200" s="64"/>
      <c r="T200" s="91">
        <f t="shared" si="43"/>
        <v>7.2557050906963143</v>
      </c>
      <c r="AH200" s="134"/>
      <c r="AI200" s="134"/>
      <c r="AJ200" s="134"/>
      <c r="AM200" s="135"/>
      <c r="AN200" s="136"/>
    </row>
    <row r="201" spans="1:40" ht="15" customHeight="1" x14ac:dyDescent="0.25">
      <c r="A201" s="259"/>
      <c r="B201" s="18"/>
      <c r="C201" s="18"/>
      <c r="D201" s="18"/>
      <c r="E201" s="18"/>
      <c r="F201" s="174">
        <v>2023</v>
      </c>
      <c r="G201" s="175"/>
      <c r="H201" s="64">
        <v>6909</v>
      </c>
      <c r="I201" s="64"/>
      <c r="J201" s="64"/>
      <c r="K201" s="64">
        <v>370</v>
      </c>
      <c r="L201" s="64"/>
      <c r="M201" s="64"/>
      <c r="N201" s="91">
        <f t="shared" si="42"/>
        <v>5.3553336228108259</v>
      </c>
      <c r="O201" s="6"/>
      <c r="P201" s="6"/>
      <c r="Q201" s="64">
        <v>297</v>
      </c>
      <c r="R201" s="64"/>
      <c r="S201" s="64"/>
      <c r="T201" s="91">
        <f t="shared" si="43"/>
        <v>4.2987407729049067</v>
      </c>
      <c r="AH201" s="134"/>
      <c r="AI201" s="134"/>
      <c r="AJ201" s="134"/>
      <c r="AM201" s="135"/>
      <c r="AN201" s="136"/>
    </row>
    <row r="202" spans="1:40" ht="15" customHeight="1" x14ac:dyDescent="0.25">
      <c r="A202" s="259"/>
      <c r="B202" s="18"/>
      <c r="C202" s="18"/>
      <c r="D202" s="18"/>
      <c r="E202" s="18"/>
      <c r="F202" s="174">
        <v>2024</v>
      </c>
      <c r="G202" s="175"/>
      <c r="H202" s="64">
        <v>7153</v>
      </c>
      <c r="I202" s="64"/>
      <c r="J202" s="64"/>
      <c r="K202" s="64">
        <v>510</v>
      </c>
      <c r="L202" s="64"/>
      <c r="M202" s="64"/>
      <c r="N202" s="91">
        <f t="shared" si="42"/>
        <v>7.1298755766811137</v>
      </c>
      <c r="O202" s="6"/>
      <c r="P202" s="6"/>
      <c r="Q202" s="64">
        <v>266</v>
      </c>
      <c r="R202" s="64"/>
      <c r="S202" s="64"/>
      <c r="T202" s="91">
        <f t="shared" si="43"/>
        <v>3.718719418425835</v>
      </c>
      <c r="AH202" s="134"/>
      <c r="AI202" s="134"/>
      <c r="AJ202" s="134"/>
      <c r="AM202" s="135"/>
      <c r="AN202" s="136"/>
    </row>
    <row r="203" spans="1:40" ht="5.4" customHeight="1" x14ac:dyDescent="0.25">
      <c r="A203" s="29"/>
      <c r="B203" s="35"/>
      <c r="C203" s="35"/>
      <c r="D203" s="35"/>
      <c r="E203" s="35"/>
      <c r="F203" s="32"/>
      <c r="G203" s="27"/>
      <c r="H203" s="65"/>
      <c r="I203" s="65"/>
      <c r="J203" s="65"/>
      <c r="K203" s="65"/>
      <c r="L203" s="65"/>
      <c r="M203" s="65"/>
      <c r="N203" s="13"/>
      <c r="O203" s="13"/>
      <c r="P203" s="13"/>
      <c r="Q203" s="65"/>
      <c r="R203" s="65"/>
      <c r="S203" s="65"/>
      <c r="T203" s="13"/>
      <c r="AH203" s="134"/>
      <c r="AI203" s="134"/>
      <c r="AJ203" s="134"/>
      <c r="AM203" s="135"/>
      <c r="AN203" s="136"/>
    </row>
    <row r="204" spans="1:40" ht="5.4" customHeight="1" x14ac:dyDescent="0.25">
      <c r="A204" s="28"/>
      <c r="B204" s="34"/>
      <c r="C204" s="34"/>
      <c r="D204" s="34"/>
      <c r="E204" s="34"/>
      <c r="F204" s="31"/>
      <c r="G204" s="37"/>
      <c r="H204" s="57"/>
      <c r="I204" s="57"/>
      <c r="J204" s="57"/>
      <c r="K204" s="57"/>
      <c r="L204" s="57"/>
      <c r="M204" s="57"/>
      <c r="N204" s="9"/>
      <c r="O204" s="9"/>
      <c r="P204" s="9"/>
      <c r="Q204" s="57"/>
      <c r="R204" s="57"/>
      <c r="S204" s="57"/>
      <c r="T204" s="9"/>
      <c r="U204" s="152"/>
      <c r="AH204" s="134"/>
      <c r="AI204" s="134"/>
      <c r="AJ204" s="134"/>
      <c r="AM204" s="135"/>
      <c r="AN204" s="136"/>
    </row>
    <row r="205" spans="1:40" ht="15" customHeight="1" x14ac:dyDescent="0.25">
      <c r="A205" s="262"/>
      <c r="B205" s="16"/>
      <c r="C205" s="16" t="s">
        <v>106</v>
      </c>
      <c r="D205" s="16"/>
      <c r="E205" s="16"/>
      <c r="F205" s="174">
        <v>2017</v>
      </c>
      <c r="G205" s="175"/>
      <c r="H205" s="64">
        <v>9130</v>
      </c>
      <c r="I205" s="64"/>
      <c r="J205" s="64"/>
      <c r="K205" s="64">
        <v>641</v>
      </c>
      <c r="L205" s="64"/>
      <c r="M205" s="64"/>
      <c r="N205" s="91">
        <f>+K205/H205*100</f>
        <v>7.0208105147864188</v>
      </c>
      <c r="O205" s="6"/>
      <c r="P205" s="6"/>
      <c r="Q205" s="64">
        <v>674</v>
      </c>
      <c r="R205" s="64"/>
      <c r="S205" s="64"/>
      <c r="T205" s="91">
        <f>+Q205/H205*100</f>
        <v>7.382256297918949</v>
      </c>
      <c r="AH205" s="134"/>
      <c r="AI205" s="134"/>
      <c r="AJ205" s="134"/>
      <c r="AM205" s="135"/>
      <c r="AN205" s="136"/>
    </row>
    <row r="206" spans="1:40" ht="15" customHeight="1" x14ac:dyDescent="0.25">
      <c r="A206" s="259"/>
      <c r="B206" s="18"/>
      <c r="C206" s="16" t="s">
        <v>107</v>
      </c>
      <c r="D206" s="16"/>
      <c r="E206" s="16"/>
      <c r="F206" s="174">
        <v>2018</v>
      </c>
      <c r="G206" s="175"/>
      <c r="H206" s="64">
        <v>9098</v>
      </c>
      <c r="I206" s="64"/>
      <c r="J206" s="64"/>
      <c r="K206" s="64">
        <v>680</v>
      </c>
      <c r="L206" s="64"/>
      <c r="M206" s="64"/>
      <c r="N206" s="91">
        <f t="shared" ref="N206:N212" si="44">+K206/H206*100</f>
        <v>7.4741701472851183</v>
      </c>
      <c r="O206" s="6"/>
      <c r="P206" s="6"/>
      <c r="Q206" s="64">
        <v>712</v>
      </c>
      <c r="R206" s="64"/>
      <c r="S206" s="64"/>
      <c r="T206" s="91">
        <f t="shared" ref="T206:T212" si="45">+Q206/H206*100</f>
        <v>7.8258958012750055</v>
      </c>
      <c r="AH206" s="134"/>
      <c r="AI206" s="134"/>
      <c r="AJ206" s="134"/>
      <c r="AM206" s="135"/>
      <c r="AN206" s="136"/>
    </row>
    <row r="207" spans="1:40" ht="15" customHeight="1" x14ac:dyDescent="0.25">
      <c r="A207" s="259"/>
      <c r="B207" s="18"/>
      <c r="C207" s="19" t="s">
        <v>108</v>
      </c>
      <c r="D207" s="19"/>
      <c r="E207" s="19"/>
      <c r="F207" s="174">
        <v>2019</v>
      </c>
      <c r="G207" s="175"/>
      <c r="H207" s="64">
        <v>9192</v>
      </c>
      <c r="I207" s="64"/>
      <c r="J207" s="64"/>
      <c r="K207" s="64">
        <v>731</v>
      </c>
      <c r="L207" s="64"/>
      <c r="M207" s="64"/>
      <c r="N207" s="91">
        <f t="shared" si="44"/>
        <v>7.9525674499564838</v>
      </c>
      <c r="O207" s="6"/>
      <c r="P207" s="6"/>
      <c r="Q207" s="64">
        <v>637</v>
      </c>
      <c r="R207" s="64"/>
      <c r="S207" s="64"/>
      <c r="T207" s="91">
        <f t="shared" si="45"/>
        <v>6.9299390774586591</v>
      </c>
      <c r="AH207" s="134"/>
      <c r="AI207" s="134"/>
      <c r="AJ207" s="134"/>
      <c r="AM207" s="135"/>
      <c r="AN207" s="136"/>
    </row>
    <row r="208" spans="1:40" ht="15" customHeight="1" x14ac:dyDescent="0.25">
      <c r="A208" s="259"/>
      <c r="B208" s="18"/>
      <c r="C208" s="19" t="s">
        <v>109</v>
      </c>
      <c r="D208" s="19"/>
      <c r="E208" s="19"/>
      <c r="F208" s="174">
        <v>2020</v>
      </c>
      <c r="G208" s="175"/>
      <c r="H208" s="64">
        <v>9175</v>
      </c>
      <c r="I208" s="64"/>
      <c r="J208" s="64"/>
      <c r="K208" s="64">
        <v>663</v>
      </c>
      <c r="L208" s="64"/>
      <c r="M208" s="64"/>
      <c r="N208" s="91">
        <f t="shared" si="44"/>
        <v>7.2261580381471386</v>
      </c>
      <c r="O208" s="6"/>
      <c r="P208" s="6"/>
      <c r="Q208" s="64">
        <v>680</v>
      </c>
      <c r="R208" s="64"/>
      <c r="S208" s="64"/>
      <c r="T208" s="91">
        <f t="shared" si="45"/>
        <v>7.4114441416893735</v>
      </c>
      <c r="AH208" s="134"/>
      <c r="AI208" s="134"/>
      <c r="AJ208" s="134"/>
      <c r="AM208" s="135"/>
      <c r="AN208" s="136"/>
    </row>
    <row r="209" spans="1:40" ht="15" customHeight="1" x14ac:dyDescent="0.25">
      <c r="A209" s="259"/>
      <c r="B209" s="18"/>
      <c r="C209" s="86"/>
      <c r="D209" s="16"/>
      <c r="E209" s="16"/>
      <c r="F209" s="174">
        <v>2021</v>
      </c>
      <c r="G209" s="175"/>
      <c r="H209" s="64">
        <v>9383</v>
      </c>
      <c r="I209" s="64"/>
      <c r="J209" s="64"/>
      <c r="K209" s="64">
        <v>575</v>
      </c>
      <c r="L209" s="64"/>
      <c r="M209" s="64"/>
      <c r="N209" s="91">
        <f t="shared" si="44"/>
        <v>6.1281040179047217</v>
      </c>
      <c r="O209" s="6"/>
      <c r="P209" s="6"/>
      <c r="Q209" s="64">
        <v>367</v>
      </c>
      <c r="R209" s="64"/>
      <c r="S209" s="64"/>
      <c r="T209" s="91">
        <f t="shared" si="45"/>
        <v>3.9113289992539699</v>
      </c>
      <c r="AH209" s="134"/>
      <c r="AI209" s="134"/>
      <c r="AJ209" s="134"/>
      <c r="AM209" s="135"/>
      <c r="AN209" s="136"/>
    </row>
    <row r="210" spans="1:40" ht="15" customHeight="1" x14ac:dyDescent="0.25">
      <c r="A210" s="259"/>
      <c r="B210" s="18"/>
      <c r="C210" s="86"/>
      <c r="D210" s="16"/>
      <c r="E210" s="16"/>
      <c r="F210" s="174">
        <v>2022</v>
      </c>
      <c r="G210" s="175"/>
      <c r="H210" s="64">
        <v>9372</v>
      </c>
      <c r="I210" s="64"/>
      <c r="J210" s="64"/>
      <c r="K210" s="64">
        <v>626</v>
      </c>
      <c r="L210" s="64"/>
      <c r="M210" s="64"/>
      <c r="N210" s="91">
        <f t="shared" si="44"/>
        <v>6.6794707639778057</v>
      </c>
      <c r="O210" s="6"/>
      <c r="P210" s="6"/>
      <c r="Q210" s="64">
        <v>637</v>
      </c>
      <c r="R210" s="64"/>
      <c r="S210" s="64"/>
      <c r="T210" s="91">
        <f t="shared" si="45"/>
        <v>6.7968416559965856</v>
      </c>
      <c r="AH210" s="134"/>
      <c r="AI210" s="134"/>
      <c r="AJ210" s="134"/>
      <c r="AM210" s="135"/>
      <c r="AN210" s="136"/>
    </row>
    <row r="211" spans="1:40" ht="15" customHeight="1" x14ac:dyDescent="0.25">
      <c r="A211" s="259"/>
      <c r="B211" s="18"/>
      <c r="C211" s="86"/>
      <c r="D211" s="16"/>
      <c r="E211" s="16"/>
      <c r="F211" s="174">
        <v>2023</v>
      </c>
      <c r="G211" s="175"/>
      <c r="H211" s="64">
        <v>9666</v>
      </c>
      <c r="I211" s="64"/>
      <c r="J211" s="64"/>
      <c r="K211" s="64">
        <v>716</v>
      </c>
      <c r="L211" s="64"/>
      <c r="M211" s="64"/>
      <c r="N211" s="91">
        <f t="shared" si="44"/>
        <v>7.4074074074074066</v>
      </c>
      <c r="O211" s="6"/>
      <c r="P211" s="6"/>
      <c r="Q211" s="64">
        <v>422</v>
      </c>
      <c r="R211" s="64"/>
      <c r="S211" s="64"/>
      <c r="T211" s="91">
        <f t="shared" si="45"/>
        <v>4.3658183322987796</v>
      </c>
      <c r="AH211" s="134"/>
      <c r="AI211" s="134"/>
      <c r="AJ211" s="134"/>
      <c r="AM211" s="135"/>
      <c r="AN211" s="136"/>
    </row>
    <row r="212" spans="1:40" ht="15" customHeight="1" x14ac:dyDescent="0.25">
      <c r="A212" s="259"/>
      <c r="B212" s="18"/>
      <c r="C212" s="86"/>
      <c r="D212" s="16"/>
      <c r="E212" s="16"/>
      <c r="F212" s="174">
        <v>2024</v>
      </c>
      <c r="G212" s="175"/>
      <c r="H212" s="64">
        <v>10080</v>
      </c>
      <c r="I212" s="64"/>
      <c r="J212" s="64"/>
      <c r="K212" s="64">
        <v>782</v>
      </c>
      <c r="L212" s="64"/>
      <c r="M212" s="64"/>
      <c r="N212" s="91">
        <f t="shared" si="44"/>
        <v>7.7579365079365079</v>
      </c>
      <c r="O212" s="6"/>
      <c r="P212" s="6"/>
      <c r="Q212" s="64">
        <v>368</v>
      </c>
      <c r="R212" s="64"/>
      <c r="S212" s="64"/>
      <c r="T212" s="91">
        <f t="shared" si="45"/>
        <v>3.6507936507936511</v>
      </c>
      <c r="AH212" s="134"/>
      <c r="AI212" s="134"/>
      <c r="AJ212" s="134"/>
      <c r="AK212" s="134"/>
      <c r="AM212" s="135"/>
      <c r="AN212" s="136"/>
    </row>
    <row r="213" spans="1:40" ht="5.4" customHeight="1" thickBot="1" x14ac:dyDescent="0.3">
      <c r="A213" s="71"/>
      <c r="B213" s="72"/>
      <c r="C213" s="73"/>
      <c r="D213" s="67"/>
      <c r="E213" s="67"/>
      <c r="F213" s="74"/>
      <c r="G213" s="75"/>
      <c r="H213" s="69"/>
      <c r="I213" s="69"/>
      <c r="J213" s="69"/>
      <c r="K213" s="69"/>
      <c r="L213" s="69"/>
      <c r="M213" s="69"/>
      <c r="N213" s="70"/>
      <c r="O213" s="70"/>
      <c r="P213" s="70"/>
      <c r="Q213" s="69"/>
      <c r="R213" s="69"/>
      <c r="S213" s="69"/>
      <c r="T213" s="70"/>
      <c r="U213" s="133"/>
      <c r="AH213" s="134"/>
      <c r="AI213" s="134"/>
      <c r="AJ213" s="134"/>
      <c r="AM213" s="135"/>
      <c r="AN213" s="136"/>
    </row>
    <row r="214" spans="1:40" ht="12" customHeight="1" x14ac:dyDescent="0.25">
      <c r="A214" s="260" t="s">
        <v>27</v>
      </c>
      <c r="B214" s="260"/>
      <c r="C214" s="260"/>
      <c r="D214" s="260"/>
      <c r="E214" s="260"/>
      <c r="F214" s="260"/>
      <c r="G214" s="260"/>
      <c r="H214" s="260"/>
      <c r="I214" s="260"/>
      <c r="J214" s="260"/>
      <c r="K214" s="260"/>
      <c r="L214" s="260"/>
      <c r="M214" s="260"/>
      <c r="N214" s="260"/>
      <c r="O214" s="260"/>
      <c r="P214" s="260"/>
      <c r="Q214" s="260"/>
      <c r="R214" s="260"/>
      <c r="S214" s="260"/>
      <c r="T214" s="260"/>
      <c r="U214" s="260"/>
      <c r="AH214" s="134"/>
      <c r="AI214" s="134"/>
      <c r="AJ214" s="134"/>
      <c r="AM214" s="135"/>
      <c r="AN214" s="136"/>
    </row>
    <row r="215" spans="1:40" ht="12" customHeight="1" x14ac:dyDescent="0.25">
      <c r="A215" s="257" t="s">
        <v>133</v>
      </c>
      <c r="B215" s="257"/>
      <c r="C215" s="257"/>
      <c r="D215" s="257"/>
      <c r="E215" s="257"/>
      <c r="F215" s="257"/>
      <c r="G215" s="257"/>
      <c r="H215" s="257"/>
      <c r="I215" s="257"/>
      <c r="J215" s="257"/>
      <c r="K215" s="257"/>
      <c r="L215" s="257"/>
      <c r="M215" s="257"/>
      <c r="N215" s="257"/>
      <c r="O215" s="257"/>
      <c r="P215" s="257"/>
      <c r="Q215" s="257"/>
      <c r="R215" s="257"/>
      <c r="S215" s="257"/>
      <c r="T215" s="257"/>
      <c r="U215" s="257"/>
      <c r="AH215" s="134"/>
      <c r="AI215" s="134"/>
      <c r="AJ215" s="134"/>
      <c r="AM215" s="135"/>
      <c r="AN215" s="136"/>
    </row>
    <row r="216" spans="1:40" ht="12" customHeight="1" thickBot="1" x14ac:dyDescent="0.3">
      <c r="A216" s="109"/>
      <c r="B216" s="18"/>
      <c r="C216" s="86"/>
      <c r="D216" s="86"/>
      <c r="E216" s="86"/>
      <c r="F216" s="87"/>
      <c r="G216" s="25"/>
      <c r="H216" s="55"/>
      <c r="I216" s="55"/>
      <c r="J216" s="55"/>
      <c r="K216" s="55"/>
      <c r="L216" s="55"/>
      <c r="M216" s="55"/>
      <c r="N216" s="2"/>
      <c r="O216" s="2"/>
      <c r="P216" s="2"/>
      <c r="Q216" s="55"/>
      <c r="R216" s="55"/>
      <c r="S216" s="55"/>
      <c r="T216" s="165"/>
      <c r="AH216" s="134"/>
      <c r="AI216" s="134"/>
      <c r="AJ216" s="134"/>
      <c r="AM216" s="135"/>
      <c r="AN216" s="136"/>
    </row>
    <row r="217" spans="1:40" ht="27" customHeight="1" thickBot="1" x14ac:dyDescent="0.3">
      <c r="A217" s="240"/>
      <c r="B217" s="243" t="s">
        <v>215</v>
      </c>
      <c r="C217" s="243"/>
      <c r="D217" s="243"/>
      <c r="E217" s="101"/>
      <c r="F217" s="254" t="s">
        <v>23</v>
      </c>
      <c r="G217" s="110"/>
      <c r="H217" s="246" t="s">
        <v>137</v>
      </c>
      <c r="I217" s="106"/>
      <c r="J217" s="124"/>
      <c r="K217" s="249" t="s">
        <v>139</v>
      </c>
      <c r="L217" s="249"/>
      <c r="M217" s="249"/>
      <c r="N217" s="249"/>
      <c r="O217" s="249"/>
      <c r="P217" s="125"/>
      <c r="Q217" s="249" t="s">
        <v>140</v>
      </c>
      <c r="R217" s="249"/>
      <c r="S217" s="249"/>
      <c r="T217" s="249"/>
      <c r="U217" s="249"/>
      <c r="AH217" s="134"/>
      <c r="AI217" s="134"/>
      <c r="AJ217" s="134"/>
      <c r="AM217" s="135"/>
      <c r="AN217" s="136"/>
    </row>
    <row r="218" spans="1:40" ht="6.6" customHeight="1" x14ac:dyDescent="0.25">
      <c r="A218" s="241"/>
      <c r="B218" s="244"/>
      <c r="C218" s="244"/>
      <c r="D218" s="244"/>
      <c r="E218" s="102"/>
      <c r="F218" s="255"/>
      <c r="G218" s="111"/>
      <c r="H218" s="247"/>
      <c r="I218" s="107"/>
      <c r="J218" s="106"/>
      <c r="K218" s="126"/>
      <c r="L218" s="126"/>
      <c r="M218" s="126"/>
      <c r="N218" s="125"/>
      <c r="O218" s="125"/>
      <c r="P218" s="125"/>
      <c r="Q218" s="126"/>
      <c r="R218" s="126"/>
      <c r="S218" s="126"/>
      <c r="T218" s="125"/>
      <c r="U218" s="127"/>
      <c r="AH218" s="134"/>
      <c r="AI218" s="134"/>
      <c r="AJ218" s="134"/>
      <c r="AM218" s="135"/>
      <c r="AN218" s="136"/>
    </row>
    <row r="219" spans="1:40" ht="30" customHeight="1" x14ac:dyDescent="0.25">
      <c r="A219" s="241"/>
      <c r="B219" s="244"/>
      <c r="C219" s="244"/>
      <c r="D219" s="244"/>
      <c r="E219" s="102"/>
      <c r="F219" s="255"/>
      <c r="G219" s="50"/>
      <c r="H219" s="247"/>
      <c r="I219" s="88"/>
      <c r="J219" s="88"/>
      <c r="K219" s="107" t="s">
        <v>22</v>
      </c>
      <c r="L219" s="107"/>
      <c r="M219" s="107"/>
      <c r="N219" s="107" t="s">
        <v>63</v>
      </c>
      <c r="O219" s="107"/>
      <c r="P219" s="107"/>
      <c r="Q219" s="107" t="s">
        <v>22</v>
      </c>
      <c r="R219" s="107"/>
      <c r="S219" s="107"/>
      <c r="T219" s="107" t="s">
        <v>63</v>
      </c>
      <c r="U219" s="128"/>
      <c r="AH219" s="134"/>
      <c r="AI219" s="134"/>
      <c r="AJ219" s="134"/>
      <c r="AM219" s="135"/>
      <c r="AN219" s="136"/>
    </row>
    <row r="220" spans="1:40" ht="15" customHeight="1" x14ac:dyDescent="0.25">
      <c r="A220" s="111"/>
      <c r="B220" s="244"/>
      <c r="C220" s="244"/>
      <c r="D220" s="244"/>
      <c r="E220" s="102"/>
      <c r="F220" s="255"/>
      <c r="G220" s="50"/>
      <c r="H220" s="247"/>
      <c r="I220" s="88"/>
      <c r="J220" s="88"/>
      <c r="K220" s="107"/>
      <c r="L220" s="107"/>
      <c r="M220" s="107"/>
      <c r="N220" s="39" t="s">
        <v>62</v>
      </c>
      <c r="O220" s="39"/>
      <c r="P220" s="39"/>
      <c r="Q220" s="160"/>
      <c r="R220" s="160"/>
      <c r="S220" s="160"/>
      <c r="T220" s="39" t="s">
        <v>62</v>
      </c>
      <c r="U220" s="128"/>
    </row>
    <row r="221" spans="1:40" ht="6.6" customHeight="1" thickBot="1" x14ac:dyDescent="0.3">
      <c r="A221" s="112"/>
      <c r="B221" s="245"/>
      <c r="C221" s="245"/>
      <c r="D221" s="245"/>
      <c r="E221" s="104"/>
      <c r="F221" s="256"/>
      <c r="G221" s="52"/>
      <c r="H221" s="248"/>
      <c r="I221" s="130"/>
      <c r="J221" s="130"/>
      <c r="K221" s="131"/>
      <c r="L221" s="131"/>
      <c r="M221" s="131"/>
      <c r="N221" s="47"/>
      <c r="O221" s="47"/>
      <c r="P221" s="47"/>
      <c r="Q221" s="132"/>
      <c r="R221" s="132"/>
      <c r="S221" s="132"/>
      <c r="T221" s="47"/>
      <c r="U221" s="133"/>
    </row>
    <row r="222" spans="1:40" ht="6.6" customHeight="1" x14ac:dyDescent="0.25">
      <c r="A222" s="168"/>
      <c r="B222" s="169"/>
      <c r="C222" s="169"/>
      <c r="D222" s="169"/>
      <c r="E222" s="169"/>
      <c r="F222" s="170"/>
      <c r="G222" s="20"/>
      <c r="H222" s="107"/>
      <c r="I222" s="49"/>
      <c r="J222" s="49"/>
      <c r="K222" s="48"/>
      <c r="L222" s="48"/>
      <c r="M222" s="48"/>
      <c r="N222" s="107"/>
      <c r="O222" s="107"/>
      <c r="P222" s="107"/>
      <c r="Q222" s="48"/>
      <c r="R222" s="48"/>
      <c r="S222" s="48"/>
      <c r="T222" s="107"/>
      <c r="V222" s="171"/>
      <c r="W222" s="171"/>
      <c r="X222" s="171"/>
      <c r="Y222" s="171"/>
      <c r="Z222" s="171"/>
      <c r="AA222" s="171"/>
      <c r="AB222" s="171"/>
      <c r="AC222" s="171"/>
      <c r="AD222" s="171"/>
    </row>
    <row r="223" spans="1:40" ht="15" customHeight="1" x14ac:dyDescent="0.25">
      <c r="A223" s="261"/>
      <c r="B223" s="16" t="s">
        <v>45</v>
      </c>
      <c r="C223" s="120"/>
      <c r="D223" s="86"/>
      <c r="E223" s="86"/>
      <c r="F223" s="174">
        <v>2017</v>
      </c>
      <c r="G223" s="175"/>
      <c r="H223" s="421">
        <f>+H233+H243+H253+H263</f>
        <v>64201</v>
      </c>
      <c r="I223" s="11"/>
      <c r="J223" s="11"/>
      <c r="K223" s="421">
        <f>+K233+K243+K253+K263</f>
        <v>4082</v>
      </c>
      <c r="L223" s="11"/>
      <c r="M223" s="11"/>
      <c r="N223" s="91">
        <f>+K223/H223*100</f>
        <v>6.3581564150091117</v>
      </c>
      <c r="O223" s="6"/>
      <c r="P223" s="6"/>
      <c r="Q223" s="421">
        <f>+Q233+Q243+Q253+Q263</f>
        <v>6428</v>
      </c>
      <c r="R223" s="11"/>
      <c r="S223" s="11"/>
      <c r="T223" s="91">
        <f>+Q223/H223*100</f>
        <v>10.012305104281864</v>
      </c>
      <c r="U223" s="171"/>
      <c r="V223" s="171"/>
      <c r="W223" s="171"/>
      <c r="X223" s="171"/>
      <c r="Y223" s="171"/>
      <c r="Z223" s="171"/>
      <c r="AA223" s="171"/>
      <c r="AB223" s="171"/>
      <c r="AC223" s="171"/>
      <c r="AD223" s="171"/>
    </row>
    <row r="224" spans="1:40" ht="15" customHeight="1" x14ac:dyDescent="0.25">
      <c r="A224" s="261"/>
      <c r="B224" s="19" t="s">
        <v>44</v>
      </c>
      <c r="C224" s="120"/>
      <c r="D224" s="86"/>
      <c r="E224" s="86"/>
      <c r="F224" s="174">
        <v>2018</v>
      </c>
      <c r="G224" s="175"/>
      <c r="H224" s="421">
        <f t="shared" ref="H224:K230" si="46">+H234+H244+H254+H264</f>
        <v>62303</v>
      </c>
      <c r="I224" s="12"/>
      <c r="J224" s="12"/>
      <c r="K224" s="421">
        <f t="shared" si="46"/>
        <v>3734</v>
      </c>
      <c r="L224" s="12"/>
      <c r="M224" s="12"/>
      <c r="N224" s="91">
        <f t="shared" ref="N224:N230" si="47">+K224/H224*100</f>
        <v>5.9932908527679247</v>
      </c>
      <c r="O224" s="6"/>
      <c r="P224" s="6"/>
      <c r="Q224" s="421">
        <f t="shared" ref="Q224:Q230" si="48">+Q234+Q244+Q254+Q264</f>
        <v>5632</v>
      </c>
      <c r="R224" s="12"/>
      <c r="S224" s="12"/>
      <c r="T224" s="91">
        <f t="shared" ref="T224:T230" si="49">+Q224/H224*100</f>
        <v>9.0396931126912019</v>
      </c>
      <c r="U224" s="171"/>
      <c r="V224" s="171"/>
      <c r="W224" s="171"/>
      <c r="X224" s="171"/>
      <c r="Y224" s="171"/>
      <c r="Z224" s="171"/>
      <c r="AA224" s="171"/>
      <c r="AB224" s="171"/>
      <c r="AC224" s="171"/>
      <c r="AD224" s="171"/>
      <c r="AH224" s="134"/>
      <c r="AI224" s="134"/>
      <c r="AJ224" s="134"/>
      <c r="AK224" s="134"/>
      <c r="AM224" s="135"/>
      <c r="AN224" s="136"/>
    </row>
    <row r="225" spans="1:40" ht="15" customHeight="1" x14ac:dyDescent="0.25">
      <c r="A225" s="261"/>
      <c r="B225" s="18"/>
      <c r="C225" s="18"/>
      <c r="D225" s="86"/>
      <c r="E225" s="86"/>
      <c r="F225" s="174">
        <v>2019</v>
      </c>
      <c r="G225" s="175"/>
      <c r="H225" s="421">
        <f t="shared" si="46"/>
        <v>62205</v>
      </c>
      <c r="I225" s="12"/>
      <c r="J225" s="12"/>
      <c r="K225" s="421">
        <f t="shared" si="46"/>
        <v>3563</v>
      </c>
      <c r="L225" s="12"/>
      <c r="M225" s="12"/>
      <c r="N225" s="91">
        <f t="shared" si="47"/>
        <v>5.7278353830077968</v>
      </c>
      <c r="O225" s="6"/>
      <c r="P225" s="6"/>
      <c r="Q225" s="421">
        <f t="shared" si="48"/>
        <v>3661</v>
      </c>
      <c r="R225" s="12"/>
      <c r="S225" s="12"/>
      <c r="T225" s="91">
        <f t="shared" si="49"/>
        <v>5.8853789888272647</v>
      </c>
      <c r="U225" s="171"/>
      <c r="V225" s="171"/>
      <c r="W225" s="171"/>
      <c r="X225" s="171"/>
      <c r="Y225" s="171"/>
      <c r="Z225" s="171"/>
      <c r="AA225" s="171"/>
      <c r="AB225" s="171"/>
      <c r="AC225" s="171"/>
      <c r="AD225" s="171"/>
      <c r="AH225" s="134"/>
      <c r="AI225" s="134"/>
      <c r="AJ225" s="134"/>
      <c r="AM225" s="135"/>
      <c r="AN225" s="136"/>
    </row>
    <row r="226" spans="1:40" ht="15" customHeight="1" x14ac:dyDescent="0.25">
      <c r="A226" s="261"/>
      <c r="B226" s="18"/>
      <c r="C226" s="18"/>
      <c r="D226" s="86"/>
      <c r="E226" s="86"/>
      <c r="F226" s="174">
        <v>2020</v>
      </c>
      <c r="G226" s="175"/>
      <c r="H226" s="421">
        <f t="shared" si="46"/>
        <v>61245</v>
      </c>
      <c r="I226" s="12"/>
      <c r="J226" s="12"/>
      <c r="K226" s="421">
        <f t="shared" si="46"/>
        <v>3399</v>
      </c>
      <c r="L226" s="12"/>
      <c r="M226" s="12"/>
      <c r="N226" s="91">
        <f t="shared" si="47"/>
        <v>5.5498408033308841</v>
      </c>
      <c r="O226" s="6"/>
      <c r="P226" s="6"/>
      <c r="Q226" s="421">
        <f t="shared" si="48"/>
        <v>4359</v>
      </c>
      <c r="R226" s="12"/>
      <c r="S226" s="12"/>
      <c r="T226" s="91">
        <f t="shared" si="49"/>
        <v>7.1173156992407547</v>
      </c>
      <c r="U226" s="171"/>
      <c r="V226" s="171"/>
      <c r="W226" s="171"/>
      <c r="X226" s="171"/>
      <c r="Y226" s="171"/>
      <c r="Z226" s="171"/>
      <c r="AA226" s="171"/>
      <c r="AB226" s="171"/>
      <c r="AC226" s="171"/>
      <c r="AD226" s="171"/>
      <c r="AH226" s="134"/>
      <c r="AI226" s="134"/>
      <c r="AJ226" s="134"/>
      <c r="AM226" s="135"/>
      <c r="AN226" s="136"/>
    </row>
    <row r="227" spans="1:40" ht="15" customHeight="1" x14ac:dyDescent="0.25">
      <c r="A227" s="261"/>
      <c r="B227" s="18"/>
      <c r="C227" s="18"/>
      <c r="D227" s="86"/>
      <c r="E227" s="86"/>
      <c r="F227" s="174">
        <v>2021</v>
      </c>
      <c r="G227" s="175"/>
      <c r="H227" s="421">
        <f t="shared" si="46"/>
        <v>61212</v>
      </c>
      <c r="I227" s="12"/>
      <c r="J227" s="12"/>
      <c r="K227" s="421">
        <f t="shared" si="46"/>
        <v>3356</v>
      </c>
      <c r="L227" s="12"/>
      <c r="M227" s="12"/>
      <c r="N227" s="91">
        <f t="shared" si="47"/>
        <v>5.4825851140299289</v>
      </c>
      <c r="O227" s="6"/>
      <c r="P227" s="6"/>
      <c r="Q227" s="421">
        <f t="shared" si="48"/>
        <v>3389</v>
      </c>
      <c r="R227" s="12"/>
      <c r="S227" s="12"/>
      <c r="T227" s="91">
        <f t="shared" si="49"/>
        <v>5.5364961118734888</v>
      </c>
      <c r="U227" s="171"/>
      <c r="V227" s="171"/>
      <c r="W227" s="171"/>
      <c r="X227" s="171"/>
      <c r="Y227" s="171"/>
      <c r="Z227" s="171"/>
      <c r="AA227" s="171"/>
      <c r="AB227" s="171"/>
      <c r="AC227" s="171"/>
      <c r="AD227" s="171"/>
      <c r="AH227" s="134"/>
      <c r="AI227" s="134"/>
      <c r="AJ227" s="134"/>
      <c r="AM227" s="135"/>
      <c r="AN227" s="136"/>
    </row>
    <row r="228" spans="1:40" ht="15" customHeight="1" x14ac:dyDescent="0.25">
      <c r="A228" s="261"/>
      <c r="B228" s="18"/>
      <c r="C228" s="18"/>
      <c r="D228" s="86"/>
      <c r="E228" s="86"/>
      <c r="F228" s="174">
        <v>2022</v>
      </c>
      <c r="G228" s="175"/>
      <c r="H228" s="421">
        <f t="shared" si="46"/>
        <v>59771</v>
      </c>
      <c r="I228" s="64"/>
      <c r="J228" s="64"/>
      <c r="K228" s="421">
        <f t="shared" si="46"/>
        <v>3459</v>
      </c>
      <c r="L228" s="64"/>
      <c r="M228" s="64"/>
      <c r="N228" s="91">
        <f t="shared" si="47"/>
        <v>5.787087383513744</v>
      </c>
      <c r="O228" s="6"/>
      <c r="P228" s="6"/>
      <c r="Q228" s="421">
        <f t="shared" si="48"/>
        <v>4900</v>
      </c>
      <c r="R228" s="64"/>
      <c r="S228" s="64"/>
      <c r="T228" s="91">
        <f t="shared" si="49"/>
        <v>8.1979555302738785</v>
      </c>
      <c r="U228" s="171"/>
      <c r="V228" s="171"/>
      <c r="W228" s="171"/>
      <c r="X228" s="171"/>
      <c r="Y228" s="171"/>
      <c r="Z228" s="171"/>
      <c r="AA228" s="171"/>
      <c r="AB228" s="171"/>
      <c r="AC228" s="171"/>
      <c r="AD228" s="171"/>
      <c r="AH228" s="134"/>
      <c r="AI228" s="134"/>
      <c r="AJ228" s="134"/>
      <c r="AM228" s="135"/>
      <c r="AN228" s="136"/>
    </row>
    <row r="229" spans="1:40" ht="15" customHeight="1" x14ac:dyDescent="0.25">
      <c r="A229" s="261"/>
      <c r="B229" s="18"/>
      <c r="C229" s="18"/>
      <c r="D229" s="86"/>
      <c r="E229" s="86"/>
      <c r="F229" s="174">
        <v>2023</v>
      </c>
      <c r="G229" s="175"/>
      <c r="H229" s="421">
        <f t="shared" si="46"/>
        <v>60867</v>
      </c>
      <c r="I229" s="64"/>
      <c r="J229" s="64"/>
      <c r="K229" s="421">
        <f t="shared" si="46"/>
        <v>3894</v>
      </c>
      <c r="L229" s="64"/>
      <c r="M229" s="64"/>
      <c r="N229" s="91">
        <f t="shared" si="47"/>
        <v>6.3975553255458619</v>
      </c>
      <c r="O229" s="6"/>
      <c r="P229" s="6"/>
      <c r="Q229" s="421">
        <f t="shared" si="48"/>
        <v>2798</v>
      </c>
      <c r="R229" s="64"/>
      <c r="S229" s="64"/>
      <c r="T229" s="91">
        <f t="shared" si="49"/>
        <v>4.5969080125519577</v>
      </c>
      <c r="U229" s="171"/>
      <c r="V229" s="171"/>
      <c r="W229" s="171"/>
      <c r="X229" s="171"/>
      <c r="Y229" s="171"/>
      <c r="Z229" s="171"/>
      <c r="AA229" s="171"/>
      <c r="AB229" s="171"/>
      <c r="AC229" s="171"/>
      <c r="AD229" s="171"/>
      <c r="AH229" s="134"/>
      <c r="AI229" s="134"/>
      <c r="AJ229" s="134"/>
      <c r="AK229" s="134"/>
      <c r="AM229" s="135"/>
      <c r="AN229" s="136"/>
    </row>
    <row r="230" spans="1:40" ht="15" customHeight="1" x14ac:dyDescent="0.25">
      <c r="A230" s="261"/>
      <c r="B230" s="18"/>
      <c r="C230" s="18"/>
      <c r="D230" s="86"/>
      <c r="E230" s="86"/>
      <c r="F230" s="174">
        <v>2024</v>
      </c>
      <c r="G230" s="175"/>
      <c r="H230" s="421">
        <f t="shared" si="46"/>
        <v>62987</v>
      </c>
      <c r="I230" s="64"/>
      <c r="J230" s="64"/>
      <c r="K230" s="421">
        <f t="shared" si="46"/>
        <v>4314</v>
      </c>
      <c r="L230" s="64"/>
      <c r="M230" s="64"/>
      <c r="N230" s="91">
        <f t="shared" si="47"/>
        <v>6.8490323400066684</v>
      </c>
      <c r="O230" s="6"/>
      <c r="P230" s="6"/>
      <c r="Q230" s="421">
        <f t="shared" si="48"/>
        <v>2194</v>
      </c>
      <c r="R230" s="64"/>
      <c r="S230" s="64"/>
      <c r="T230" s="91">
        <f t="shared" si="49"/>
        <v>3.4832584501563817</v>
      </c>
      <c r="U230" s="171"/>
      <c r="V230" s="171"/>
      <c r="AH230" s="134"/>
      <c r="AI230" s="134"/>
      <c r="AJ230" s="134"/>
      <c r="AM230" s="135"/>
      <c r="AN230" s="136"/>
    </row>
    <row r="231" spans="1:40" ht="6.6" customHeight="1" x14ac:dyDescent="0.25">
      <c r="A231" s="166"/>
      <c r="B231" s="35"/>
      <c r="C231" s="35"/>
      <c r="D231" s="155"/>
      <c r="E231" s="155"/>
      <c r="F231" s="32"/>
      <c r="G231" s="41"/>
      <c r="H231" s="65"/>
      <c r="I231" s="65"/>
      <c r="J231" s="65"/>
      <c r="K231" s="65"/>
      <c r="L231" s="65"/>
      <c r="M231" s="65"/>
      <c r="N231" s="13"/>
      <c r="O231" s="13"/>
      <c r="P231" s="13"/>
      <c r="Q231" s="65"/>
      <c r="R231" s="65"/>
      <c r="S231" s="65"/>
      <c r="T231" s="153"/>
      <c r="U231" s="171"/>
      <c r="V231" s="171"/>
      <c r="AH231" s="134"/>
      <c r="AI231" s="134"/>
      <c r="AJ231" s="134"/>
      <c r="AM231" s="135"/>
      <c r="AN231" s="136"/>
    </row>
    <row r="232" spans="1:40" ht="6.6" customHeight="1" x14ac:dyDescent="0.25">
      <c r="A232" s="148"/>
      <c r="B232" s="34"/>
      <c r="C232" s="34"/>
      <c r="D232" s="149"/>
      <c r="E232" s="149"/>
      <c r="F232" s="31"/>
      <c r="G232" s="150"/>
      <c r="H232" s="57"/>
      <c r="I232" s="57"/>
      <c r="J232" s="57"/>
      <c r="K232" s="57"/>
      <c r="L232" s="57"/>
      <c r="M232" s="57"/>
      <c r="N232" s="9"/>
      <c r="O232" s="9"/>
      <c r="P232" s="9"/>
      <c r="Q232" s="57"/>
      <c r="R232" s="57"/>
      <c r="S232" s="57"/>
      <c r="T232" s="151"/>
      <c r="U232" s="172"/>
      <c r="AH232" s="134"/>
      <c r="AI232" s="134"/>
      <c r="AJ232" s="134"/>
      <c r="AM232" s="135"/>
      <c r="AN232" s="136"/>
    </row>
    <row r="233" spans="1:40" ht="15" customHeight="1" x14ac:dyDescent="0.25">
      <c r="A233" s="262"/>
      <c r="B233" s="16"/>
      <c r="C233" s="16" t="s">
        <v>66</v>
      </c>
      <c r="D233" s="16"/>
      <c r="E233" s="16"/>
      <c r="F233" s="174">
        <v>2017</v>
      </c>
      <c r="G233" s="175"/>
      <c r="H233" s="64">
        <v>1322</v>
      </c>
      <c r="I233" s="64"/>
      <c r="J233" s="64"/>
      <c r="K233" s="64">
        <v>80</v>
      </c>
      <c r="L233" s="64"/>
      <c r="M233" s="64"/>
      <c r="N233" s="91">
        <f>+K233/H233*100</f>
        <v>6.051437216338881</v>
      </c>
      <c r="O233" s="6"/>
      <c r="P233" s="6"/>
      <c r="Q233" s="64">
        <v>119</v>
      </c>
      <c r="R233" s="64"/>
      <c r="S233" s="64"/>
      <c r="T233" s="91">
        <f>+Q233/H233*100</f>
        <v>9.0015128593040856</v>
      </c>
      <c r="AH233" s="134"/>
      <c r="AI233" s="134"/>
      <c r="AJ233" s="134"/>
      <c r="AM233" s="135"/>
      <c r="AN233" s="136"/>
    </row>
    <row r="234" spans="1:40" ht="15" customHeight="1" x14ac:dyDescent="0.25">
      <c r="A234" s="262"/>
      <c r="B234" s="16"/>
      <c r="C234" s="19" t="s">
        <v>67</v>
      </c>
      <c r="D234" s="19"/>
      <c r="E234" s="19"/>
      <c r="F234" s="174">
        <v>2018</v>
      </c>
      <c r="G234" s="175"/>
      <c r="H234" s="64">
        <v>1309</v>
      </c>
      <c r="I234" s="64"/>
      <c r="J234" s="64"/>
      <c r="K234" s="64">
        <v>77</v>
      </c>
      <c r="L234" s="64"/>
      <c r="M234" s="64"/>
      <c r="N234" s="91">
        <f t="shared" ref="N234:N240" si="50">+K234/H234*100</f>
        <v>5.8823529411764701</v>
      </c>
      <c r="O234" s="6"/>
      <c r="P234" s="6"/>
      <c r="Q234" s="64">
        <v>90</v>
      </c>
      <c r="R234" s="64"/>
      <c r="S234" s="64"/>
      <c r="T234" s="91">
        <f t="shared" ref="T234:T240" si="51">+Q234/H234*100</f>
        <v>6.875477463712758</v>
      </c>
      <c r="AH234" s="134"/>
      <c r="AI234" s="134"/>
      <c r="AJ234" s="134"/>
      <c r="AM234" s="135"/>
      <c r="AN234" s="136"/>
    </row>
    <row r="235" spans="1:40" ht="15" customHeight="1" x14ac:dyDescent="0.25">
      <c r="A235" s="262"/>
      <c r="B235" s="16"/>
      <c r="C235" s="30"/>
      <c r="D235" s="30"/>
      <c r="E235" s="30"/>
      <c r="F235" s="174">
        <v>2019</v>
      </c>
      <c r="G235" s="175"/>
      <c r="H235" s="64">
        <v>1326</v>
      </c>
      <c r="I235" s="64"/>
      <c r="J235" s="64"/>
      <c r="K235" s="64">
        <v>95</v>
      </c>
      <c r="L235" s="64"/>
      <c r="M235" s="64"/>
      <c r="N235" s="91">
        <f t="shared" si="50"/>
        <v>7.1644042232277521</v>
      </c>
      <c r="O235" s="6"/>
      <c r="P235" s="6"/>
      <c r="Q235" s="64">
        <v>78</v>
      </c>
      <c r="R235" s="64"/>
      <c r="S235" s="64"/>
      <c r="T235" s="91">
        <f t="shared" si="51"/>
        <v>5.8823529411764701</v>
      </c>
      <c r="AH235" s="134"/>
      <c r="AI235" s="134"/>
      <c r="AJ235" s="134"/>
      <c r="AM235" s="135"/>
      <c r="AN235" s="136"/>
    </row>
    <row r="236" spans="1:40" ht="15" customHeight="1" x14ac:dyDescent="0.25">
      <c r="A236" s="262"/>
      <c r="B236" s="16"/>
      <c r="C236" s="30"/>
      <c r="D236" s="30"/>
      <c r="E236" s="30"/>
      <c r="F236" s="174">
        <v>2020</v>
      </c>
      <c r="G236" s="175"/>
      <c r="H236" s="64">
        <v>1330</v>
      </c>
      <c r="I236" s="64"/>
      <c r="J236" s="64"/>
      <c r="K236" s="64">
        <v>104</v>
      </c>
      <c r="L236" s="64"/>
      <c r="M236" s="64"/>
      <c r="N236" s="91">
        <f t="shared" si="50"/>
        <v>7.8195488721804516</v>
      </c>
      <c r="O236" s="6"/>
      <c r="P236" s="6"/>
      <c r="Q236" s="64">
        <v>100</v>
      </c>
      <c r="R236" s="64"/>
      <c r="S236" s="64"/>
      <c r="T236" s="91">
        <f t="shared" si="51"/>
        <v>7.518796992481203</v>
      </c>
      <c r="AH236" s="134"/>
      <c r="AI236" s="134"/>
      <c r="AJ236" s="134"/>
      <c r="AM236" s="135"/>
      <c r="AN236" s="136"/>
    </row>
    <row r="237" spans="1:40" ht="15" customHeight="1" x14ac:dyDescent="0.25">
      <c r="A237" s="262"/>
      <c r="B237" s="16"/>
      <c r="C237" s="30"/>
      <c r="D237" s="30"/>
      <c r="E237" s="30"/>
      <c r="F237" s="174">
        <v>2021</v>
      </c>
      <c r="G237" s="175"/>
      <c r="H237" s="64">
        <v>1391</v>
      </c>
      <c r="I237" s="64"/>
      <c r="J237" s="64"/>
      <c r="K237" s="64">
        <v>117</v>
      </c>
      <c r="L237" s="64"/>
      <c r="M237" s="64"/>
      <c r="N237" s="91">
        <f t="shared" si="50"/>
        <v>8.4112149532710276</v>
      </c>
      <c r="O237" s="6"/>
      <c r="P237" s="6"/>
      <c r="Q237" s="64">
        <v>56</v>
      </c>
      <c r="R237" s="64"/>
      <c r="S237" s="64"/>
      <c r="T237" s="91">
        <f t="shared" si="51"/>
        <v>4.0258806613946803</v>
      </c>
      <c r="AH237" s="134"/>
      <c r="AI237" s="134"/>
      <c r="AJ237" s="134"/>
      <c r="AM237" s="135"/>
      <c r="AN237" s="136"/>
    </row>
    <row r="238" spans="1:40" ht="15" customHeight="1" x14ac:dyDescent="0.25">
      <c r="A238" s="262"/>
      <c r="B238" s="16"/>
      <c r="C238" s="30"/>
      <c r="D238" s="30"/>
      <c r="E238" s="30"/>
      <c r="F238" s="174">
        <v>2022</v>
      </c>
      <c r="G238" s="175"/>
      <c r="H238" s="64">
        <v>1391</v>
      </c>
      <c r="I238" s="64"/>
      <c r="J238" s="64"/>
      <c r="K238" s="64">
        <v>102</v>
      </c>
      <c r="L238" s="64"/>
      <c r="M238" s="64"/>
      <c r="N238" s="91">
        <f t="shared" si="50"/>
        <v>7.3328540618260245</v>
      </c>
      <c r="O238" s="6"/>
      <c r="P238" s="6"/>
      <c r="Q238" s="64">
        <v>102</v>
      </c>
      <c r="R238" s="64"/>
      <c r="S238" s="64"/>
      <c r="T238" s="91">
        <f t="shared" si="51"/>
        <v>7.3328540618260245</v>
      </c>
      <c r="AH238" s="134"/>
      <c r="AI238" s="134"/>
      <c r="AJ238" s="134"/>
      <c r="AK238" s="134"/>
      <c r="AM238" s="135"/>
      <c r="AN238" s="136"/>
    </row>
    <row r="239" spans="1:40" ht="15" customHeight="1" x14ac:dyDescent="0.25">
      <c r="A239" s="262"/>
      <c r="B239" s="16"/>
      <c r="C239" s="30"/>
      <c r="D239" s="30"/>
      <c r="E239" s="30"/>
      <c r="F239" s="174">
        <v>2023</v>
      </c>
      <c r="G239" s="175"/>
      <c r="H239" s="64">
        <v>1442</v>
      </c>
      <c r="I239" s="64"/>
      <c r="J239" s="64"/>
      <c r="K239" s="64">
        <v>111</v>
      </c>
      <c r="L239" s="64"/>
      <c r="M239" s="64"/>
      <c r="N239" s="91">
        <f t="shared" si="50"/>
        <v>7.6976421636615804</v>
      </c>
      <c r="O239" s="6"/>
      <c r="P239" s="6"/>
      <c r="Q239" s="64">
        <v>60</v>
      </c>
      <c r="R239" s="64"/>
      <c r="S239" s="64"/>
      <c r="T239" s="91">
        <f t="shared" si="51"/>
        <v>4.160887656033287</v>
      </c>
      <c r="AH239" s="134"/>
      <c r="AI239" s="134"/>
      <c r="AJ239" s="134"/>
      <c r="AM239" s="135"/>
      <c r="AN239" s="136"/>
    </row>
    <row r="240" spans="1:40" ht="15" customHeight="1" x14ac:dyDescent="0.25">
      <c r="A240" s="262"/>
      <c r="B240" s="16"/>
      <c r="C240" s="30"/>
      <c r="D240" s="30"/>
      <c r="E240" s="30"/>
      <c r="F240" s="174">
        <v>2024</v>
      </c>
      <c r="G240" s="175"/>
      <c r="H240" s="64">
        <v>1495</v>
      </c>
      <c r="I240" s="64"/>
      <c r="J240" s="64"/>
      <c r="K240" s="64">
        <v>102</v>
      </c>
      <c r="L240" s="64"/>
      <c r="M240" s="64"/>
      <c r="N240" s="91">
        <f t="shared" si="50"/>
        <v>6.8227424749163879</v>
      </c>
      <c r="O240" s="6"/>
      <c r="P240" s="6"/>
      <c r="Q240" s="64">
        <v>49</v>
      </c>
      <c r="R240" s="64"/>
      <c r="S240" s="64"/>
      <c r="T240" s="91">
        <f t="shared" si="51"/>
        <v>3.2775919732441468</v>
      </c>
      <c r="AH240" s="134"/>
      <c r="AI240" s="134"/>
      <c r="AJ240" s="134"/>
      <c r="AM240" s="135"/>
      <c r="AN240" s="136"/>
    </row>
    <row r="241" spans="1:40" ht="6.6" customHeight="1" x14ac:dyDescent="0.25">
      <c r="A241" s="26"/>
      <c r="B241" s="17"/>
      <c r="C241" s="40"/>
      <c r="D241" s="40"/>
      <c r="E241" s="40"/>
      <c r="F241" s="32"/>
      <c r="G241" s="27"/>
      <c r="H241" s="65"/>
      <c r="I241" s="65"/>
      <c r="J241" s="65"/>
      <c r="K241" s="65"/>
      <c r="L241" s="65"/>
      <c r="M241" s="65"/>
      <c r="N241" s="13"/>
      <c r="O241" s="13"/>
      <c r="P241" s="13"/>
      <c r="Q241" s="65"/>
      <c r="R241" s="65"/>
      <c r="S241" s="65"/>
      <c r="T241" s="153"/>
      <c r="AH241" s="134"/>
      <c r="AI241" s="134"/>
      <c r="AJ241" s="134"/>
      <c r="AM241" s="135"/>
      <c r="AN241" s="136"/>
    </row>
    <row r="242" spans="1:40" ht="6.6" customHeight="1" x14ac:dyDescent="0.25">
      <c r="A242" s="24"/>
      <c r="B242" s="33"/>
      <c r="C242" s="173"/>
      <c r="D242" s="173"/>
      <c r="E242" s="173"/>
      <c r="F242" s="31"/>
      <c r="G242" s="37"/>
      <c r="H242" s="57"/>
      <c r="I242" s="57"/>
      <c r="J242" s="57"/>
      <c r="K242" s="57"/>
      <c r="L242" s="57"/>
      <c r="M242" s="57"/>
      <c r="N242" s="9"/>
      <c r="O242" s="9"/>
      <c r="P242" s="9"/>
      <c r="Q242" s="57"/>
      <c r="R242" s="57"/>
      <c r="S242" s="57"/>
      <c r="T242" s="151"/>
      <c r="U242" s="152"/>
      <c r="AH242" s="134"/>
      <c r="AI242" s="134"/>
      <c r="AJ242" s="134"/>
      <c r="AM242" s="135"/>
      <c r="AN242" s="136"/>
    </row>
    <row r="243" spans="1:40" ht="15" customHeight="1" x14ac:dyDescent="0.25">
      <c r="A243" s="262"/>
      <c r="B243" s="16"/>
      <c r="C243" s="16" t="s">
        <v>68</v>
      </c>
      <c r="D243" s="16"/>
      <c r="E243" s="16"/>
      <c r="F243" s="174">
        <v>2017</v>
      </c>
      <c r="G243" s="175"/>
      <c r="H243" s="64">
        <v>25933</v>
      </c>
      <c r="I243" s="64"/>
      <c r="J243" s="64"/>
      <c r="K243" s="64">
        <v>1784</v>
      </c>
      <c r="L243" s="64"/>
      <c r="M243" s="64"/>
      <c r="N243" s="91">
        <f>+K243/H243*100</f>
        <v>6.8792658003316243</v>
      </c>
      <c r="O243" s="6"/>
      <c r="P243" s="6"/>
      <c r="Q243" s="64">
        <v>2609</v>
      </c>
      <c r="R243" s="64"/>
      <c r="S243" s="64"/>
      <c r="T243" s="91">
        <f>+Q243/H243*100</f>
        <v>10.060540623915475</v>
      </c>
      <c r="AH243" s="134"/>
      <c r="AI243" s="134"/>
      <c r="AJ243" s="134"/>
      <c r="AM243" s="135"/>
      <c r="AN243" s="136"/>
    </row>
    <row r="244" spans="1:40" ht="15" customHeight="1" x14ac:dyDescent="0.25">
      <c r="A244" s="262"/>
      <c r="B244" s="16"/>
      <c r="C244" s="19" t="s">
        <v>69</v>
      </c>
      <c r="D244" s="19"/>
      <c r="E244" s="19"/>
      <c r="F244" s="174">
        <v>2018</v>
      </c>
      <c r="G244" s="175"/>
      <c r="H244" s="64">
        <v>24876</v>
      </c>
      <c r="I244" s="64"/>
      <c r="J244" s="64"/>
      <c r="K244" s="64">
        <v>1612</v>
      </c>
      <c r="L244" s="64"/>
      <c r="M244" s="64"/>
      <c r="N244" s="91">
        <f t="shared" ref="N244:N250" si="52">+K244/H244*100</f>
        <v>6.4801415018491726</v>
      </c>
      <c r="O244" s="6"/>
      <c r="P244" s="6"/>
      <c r="Q244" s="64">
        <v>2669</v>
      </c>
      <c r="R244" s="64"/>
      <c r="S244" s="64"/>
      <c r="T244" s="91">
        <f t="shared" ref="T244:T250" si="53">+Q244/H244*100</f>
        <v>10.729216915902878</v>
      </c>
      <c r="AH244" s="134"/>
      <c r="AI244" s="134"/>
      <c r="AJ244" s="134"/>
      <c r="AM244" s="135"/>
      <c r="AN244" s="136"/>
    </row>
    <row r="245" spans="1:40" ht="15" customHeight="1" x14ac:dyDescent="0.25">
      <c r="A245" s="262"/>
      <c r="B245" s="16"/>
      <c r="C245" s="16"/>
      <c r="D245" s="16"/>
      <c r="E245" s="16"/>
      <c r="F245" s="174">
        <v>2019</v>
      </c>
      <c r="G245" s="175"/>
      <c r="H245" s="64">
        <v>24864</v>
      </c>
      <c r="I245" s="64"/>
      <c r="J245" s="64"/>
      <c r="K245" s="64">
        <v>1438</v>
      </c>
      <c r="L245" s="64"/>
      <c r="M245" s="64"/>
      <c r="N245" s="91">
        <f t="shared" si="52"/>
        <v>5.7834620334620332</v>
      </c>
      <c r="O245" s="6"/>
      <c r="P245" s="6"/>
      <c r="Q245" s="64">
        <v>1450</v>
      </c>
      <c r="R245" s="64"/>
      <c r="S245" s="64"/>
      <c r="T245" s="91">
        <f t="shared" si="53"/>
        <v>5.8317245817245817</v>
      </c>
      <c r="AH245" s="134"/>
      <c r="AI245" s="134"/>
      <c r="AJ245" s="134"/>
      <c r="AM245" s="135"/>
      <c r="AN245" s="136"/>
    </row>
    <row r="246" spans="1:40" ht="15" customHeight="1" x14ac:dyDescent="0.25">
      <c r="A246" s="262"/>
      <c r="B246" s="16"/>
      <c r="C246" s="16"/>
      <c r="D246" s="16"/>
      <c r="E246" s="16"/>
      <c r="F246" s="174">
        <v>2020</v>
      </c>
      <c r="G246" s="175"/>
      <c r="H246" s="64">
        <v>24413</v>
      </c>
      <c r="I246" s="64"/>
      <c r="J246" s="64"/>
      <c r="K246" s="64">
        <v>1390</v>
      </c>
      <c r="L246" s="64"/>
      <c r="M246" s="64"/>
      <c r="N246" s="91">
        <f t="shared" si="52"/>
        <v>5.6936877892925892</v>
      </c>
      <c r="O246" s="6"/>
      <c r="P246" s="6"/>
      <c r="Q246" s="64">
        <v>1841</v>
      </c>
      <c r="R246" s="64"/>
      <c r="S246" s="64"/>
      <c r="T246" s="91">
        <f t="shared" si="53"/>
        <v>7.5410641871134239</v>
      </c>
      <c r="AH246" s="134"/>
      <c r="AI246" s="134"/>
      <c r="AJ246" s="134"/>
      <c r="AM246" s="135"/>
      <c r="AN246" s="136"/>
    </row>
    <row r="247" spans="1:40" ht="15" customHeight="1" x14ac:dyDescent="0.25">
      <c r="A247" s="262"/>
      <c r="B247" s="16"/>
      <c r="C247" s="16"/>
      <c r="D247" s="16"/>
      <c r="E247" s="16"/>
      <c r="F247" s="174">
        <v>2021</v>
      </c>
      <c r="G247" s="175"/>
      <c r="H247" s="64">
        <v>24115</v>
      </c>
      <c r="I247" s="64"/>
      <c r="J247" s="64"/>
      <c r="K247" s="64">
        <v>1275</v>
      </c>
      <c r="L247" s="64"/>
      <c r="M247" s="64"/>
      <c r="N247" s="91">
        <f t="shared" si="52"/>
        <v>5.2871656645241547</v>
      </c>
      <c r="O247" s="6"/>
      <c r="P247" s="6"/>
      <c r="Q247" s="64">
        <v>1573</v>
      </c>
      <c r="R247" s="64"/>
      <c r="S247" s="64"/>
      <c r="T247" s="91">
        <f t="shared" si="53"/>
        <v>6.5229110512129376</v>
      </c>
      <c r="AH247" s="134"/>
      <c r="AI247" s="134"/>
      <c r="AJ247" s="134"/>
      <c r="AM247" s="135"/>
      <c r="AN247" s="136"/>
    </row>
    <row r="248" spans="1:40" ht="15" customHeight="1" x14ac:dyDescent="0.25">
      <c r="A248" s="262"/>
      <c r="B248" s="16"/>
      <c r="C248" s="16"/>
      <c r="D248" s="16"/>
      <c r="E248" s="16"/>
      <c r="F248" s="174">
        <v>2022</v>
      </c>
      <c r="G248" s="175"/>
      <c r="H248" s="64">
        <v>23285</v>
      </c>
      <c r="I248" s="64"/>
      <c r="J248" s="64"/>
      <c r="K248" s="64">
        <v>1329</v>
      </c>
      <c r="L248" s="64"/>
      <c r="M248" s="64"/>
      <c r="N248" s="91">
        <f t="shared" si="52"/>
        <v>5.707537041013528</v>
      </c>
      <c r="O248" s="6"/>
      <c r="P248" s="6"/>
      <c r="Q248" s="64">
        <v>2159</v>
      </c>
      <c r="R248" s="64"/>
      <c r="S248" s="64"/>
      <c r="T248" s="91">
        <f t="shared" si="53"/>
        <v>9.2720635602319099</v>
      </c>
      <c r="AH248" s="134"/>
      <c r="AI248" s="134"/>
      <c r="AJ248" s="134"/>
      <c r="AM248" s="135"/>
      <c r="AN248" s="136"/>
    </row>
    <row r="249" spans="1:40" ht="15" customHeight="1" x14ac:dyDescent="0.25">
      <c r="A249" s="262"/>
      <c r="B249" s="16"/>
      <c r="C249" s="16"/>
      <c r="D249" s="16"/>
      <c r="E249" s="16"/>
      <c r="F249" s="174">
        <v>2023</v>
      </c>
      <c r="G249" s="175"/>
      <c r="H249" s="64">
        <v>23631</v>
      </c>
      <c r="I249" s="64"/>
      <c r="J249" s="64"/>
      <c r="K249" s="64">
        <v>1559</v>
      </c>
      <c r="L249" s="64"/>
      <c r="M249" s="64"/>
      <c r="N249" s="91">
        <f t="shared" si="52"/>
        <v>6.5972663027379292</v>
      </c>
      <c r="O249" s="6"/>
      <c r="P249" s="6"/>
      <c r="Q249" s="64">
        <v>1213</v>
      </c>
      <c r="R249" s="64"/>
      <c r="S249" s="64"/>
      <c r="T249" s="91">
        <f t="shared" si="53"/>
        <v>5.1330878930218784</v>
      </c>
      <c r="AH249" s="134"/>
      <c r="AI249" s="134"/>
      <c r="AJ249" s="134"/>
      <c r="AM249" s="135"/>
      <c r="AN249" s="136"/>
    </row>
    <row r="250" spans="1:40" ht="15" customHeight="1" x14ac:dyDescent="0.25">
      <c r="A250" s="262"/>
      <c r="B250" s="16"/>
      <c r="C250" s="16"/>
      <c r="D250" s="16"/>
      <c r="E250" s="16"/>
      <c r="F250" s="174">
        <v>2024</v>
      </c>
      <c r="G250" s="175"/>
      <c r="H250" s="64">
        <v>24359</v>
      </c>
      <c r="I250" s="64"/>
      <c r="J250" s="64"/>
      <c r="K250" s="64">
        <v>1620</v>
      </c>
      <c r="L250" s="64"/>
      <c r="M250" s="64"/>
      <c r="N250" s="91">
        <f t="shared" si="52"/>
        <v>6.6505193152428257</v>
      </c>
      <c r="O250" s="6"/>
      <c r="P250" s="6"/>
      <c r="Q250" s="64">
        <v>892</v>
      </c>
      <c r="R250" s="64"/>
      <c r="S250" s="64"/>
      <c r="T250" s="91">
        <f t="shared" si="53"/>
        <v>3.6618908822201242</v>
      </c>
      <c r="AH250" s="134"/>
      <c r="AI250" s="134"/>
      <c r="AJ250" s="134"/>
      <c r="AM250" s="135"/>
      <c r="AN250" s="136"/>
    </row>
    <row r="251" spans="1:40" ht="6.6" customHeight="1" x14ac:dyDescent="0.25">
      <c r="A251" s="26"/>
      <c r="B251" s="17"/>
      <c r="C251" s="17"/>
      <c r="D251" s="17"/>
      <c r="E251" s="17"/>
      <c r="F251" s="32"/>
      <c r="G251" s="27"/>
      <c r="H251" s="65"/>
      <c r="I251" s="65"/>
      <c r="J251" s="65"/>
      <c r="K251" s="65"/>
      <c r="L251" s="65"/>
      <c r="M251" s="65"/>
      <c r="N251" s="13"/>
      <c r="O251" s="13"/>
      <c r="P251" s="13"/>
      <c r="Q251" s="65"/>
      <c r="R251" s="65"/>
      <c r="S251" s="65"/>
      <c r="T251" s="153"/>
      <c r="AH251" s="134"/>
      <c r="AI251" s="134"/>
      <c r="AJ251" s="134"/>
      <c r="AM251" s="135"/>
      <c r="AN251" s="136"/>
    </row>
    <row r="252" spans="1:40" ht="6.6" customHeight="1" x14ac:dyDescent="0.25">
      <c r="A252" s="24"/>
      <c r="B252" s="33"/>
      <c r="C252" s="33"/>
      <c r="D252" s="33"/>
      <c r="E252" s="33"/>
      <c r="F252" s="31"/>
      <c r="G252" s="37"/>
      <c r="H252" s="57"/>
      <c r="I252" s="57"/>
      <c r="J252" s="57"/>
      <c r="K252" s="57"/>
      <c r="L252" s="57"/>
      <c r="M252" s="57"/>
      <c r="N252" s="9"/>
      <c r="O252" s="9"/>
      <c r="P252" s="9"/>
      <c r="Q252" s="57"/>
      <c r="R252" s="57"/>
      <c r="S252" s="57"/>
      <c r="T252" s="151"/>
      <c r="U252" s="152"/>
      <c r="AH252" s="134"/>
      <c r="AI252" s="134"/>
      <c r="AJ252" s="134"/>
      <c r="AM252" s="135"/>
      <c r="AN252" s="136"/>
    </row>
    <row r="253" spans="1:40" ht="15" customHeight="1" x14ac:dyDescent="0.25">
      <c r="A253" s="259"/>
      <c r="B253" s="18"/>
      <c r="C253" s="16" t="s">
        <v>70</v>
      </c>
      <c r="D253" s="16"/>
      <c r="E253" s="16"/>
      <c r="F253" s="174">
        <v>2017</v>
      </c>
      <c r="G253" s="175"/>
      <c r="H253" s="64">
        <v>20885</v>
      </c>
      <c r="I253" s="64"/>
      <c r="J253" s="64"/>
      <c r="K253" s="64">
        <v>870</v>
      </c>
      <c r="L253" s="64"/>
      <c r="M253" s="64"/>
      <c r="N253" s="91">
        <f>+K253/H253*100</f>
        <v>4.1656691405314819</v>
      </c>
      <c r="O253" s="6"/>
      <c r="P253" s="6"/>
      <c r="Q253" s="64">
        <v>2728</v>
      </c>
      <c r="R253" s="64"/>
      <c r="S253" s="64"/>
      <c r="T253" s="91">
        <f>+Q253/H253*100</f>
        <v>13.062006224563083</v>
      </c>
      <c r="AH253" s="134"/>
      <c r="AI253" s="134"/>
      <c r="AJ253" s="134"/>
      <c r="AM253" s="135"/>
      <c r="AN253" s="136"/>
    </row>
    <row r="254" spans="1:40" ht="15" customHeight="1" x14ac:dyDescent="0.25">
      <c r="A254" s="259"/>
      <c r="B254" s="18"/>
      <c r="C254" s="19" t="s">
        <v>71</v>
      </c>
      <c r="D254" s="19"/>
      <c r="E254" s="19"/>
      <c r="F254" s="174">
        <v>2018</v>
      </c>
      <c r="G254" s="175"/>
      <c r="H254" s="64">
        <v>19751</v>
      </c>
      <c r="I254" s="64"/>
      <c r="J254" s="64"/>
      <c r="K254" s="64">
        <v>796</v>
      </c>
      <c r="L254" s="64"/>
      <c r="M254" s="64"/>
      <c r="N254" s="91">
        <f t="shared" ref="N254:N260" si="54">+K254/H254*100</f>
        <v>4.0301756873069712</v>
      </c>
      <c r="O254" s="6"/>
      <c r="P254" s="6"/>
      <c r="Q254" s="64">
        <v>1930</v>
      </c>
      <c r="R254" s="64"/>
      <c r="S254" s="64"/>
      <c r="T254" s="91">
        <f t="shared" ref="T254:T260" si="55">+Q254/H254*100</f>
        <v>9.771657131284492</v>
      </c>
      <c r="AH254" s="134"/>
      <c r="AI254" s="134"/>
      <c r="AJ254" s="134"/>
      <c r="AK254" s="134"/>
      <c r="AM254" s="135"/>
      <c r="AN254" s="136"/>
    </row>
    <row r="255" spans="1:40" ht="15" customHeight="1" x14ac:dyDescent="0.25">
      <c r="A255" s="259"/>
      <c r="B255" s="18"/>
      <c r="C255" s="18"/>
      <c r="D255" s="18"/>
      <c r="E255" s="18"/>
      <c r="F255" s="174">
        <v>2019</v>
      </c>
      <c r="G255" s="175"/>
      <c r="H255" s="64">
        <v>19356</v>
      </c>
      <c r="I255" s="64"/>
      <c r="J255" s="64"/>
      <c r="K255" s="64">
        <v>746</v>
      </c>
      <c r="L255" s="64"/>
      <c r="M255" s="64"/>
      <c r="N255" s="91">
        <f t="shared" si="54"/>
        <v>3.8541020872081009</v>
      </c>
      <c r="O255" s="6"/>
      <c r="P255" s="6"/>
      <c r="Q255" s="64">
        <v>1141</v>
      </c>
      <c r="R255" s="64"/>
      <c r="S255" s="64"/>
      <c r="T255" s="91">
        <f t="shared" si="55"/>
        <v>5.8948129778879936</v>
      </c>
      <c r="AH255" s="134"/>
      <c r="AI255" s="134"/>
      <c r="AJ255" s="134"/>
      <c r="AM255" s="135"/>
      <c r="AN255" s="136"/>
    </row>
    <row r="256" spans="1:40" ht="15" customHeight="1" x14ac:dyDescent="0.25">
      <c r="A256" s="259"/>
      <c r="B256" s="18"/>
      <c r="C256" s="18"/>
      <c r="D256" s="18"/>
      <c r="E256" s="18"/>
      <c r="F256" s="174">
        <v>2020</v>
      </c>
      <c r="G256" s="175"/>
      <c r="H256" s="64">
        <v>18646</v>
      </c>
      <c r="I256" s="64"/>
      <c r="J256" s="64"/>
      <c r="K256" s="64">
        <v>697</v>
      </c>
      <c r="L256" s="64"/>
      <c r="M256" s="64"/>
      <c r="N256" s="91">
        <f t="shared" si="54"/>
        <v>3.7380671457685297</v>
      </c>
      <c r="O256" s="6"/>
      <c r="P256" s="6"/>
      <c r="Q256" s="64">
        <v>1407</v>
      </c>
      <c r="R256" s="64"/>
      <c r="S256" s="64"/>
      <c r="T256" s="91">
        <f t="shared" si="55"/>
        <v>7.5458543387321679</v>
      </c>
      <c r="AH256" s="134"/>
      <c r="AI256" s="134"/>
      <c r="AJ256" s="134"/>
      <c r="AK256" s="134"/>
      <c r="AM256" s="135"/>
      <c r="AN256" s="136"/>
    </row>
    <row r="257" spans="1:40" ht="15" customHeight="1" x14ac:dyDescent="0.25">
      <c r="A257" s="259"/>
      <c r="B257" s="18"/>
      <c r="C257" s="18"/>
      <c r="D257" s="18"/>
      <c r="E257" s="18"/>
      <c r="F257" s="174">
        <v>2021</v>
      </c>
      <c r="G257" s="175"/>
      <c r="H257" s="64">
        <v>18281</v>
      </c>
      <c r="I257" s="64"/>
      <c r="J257" s="64"/>
      <c r="K257" s="64">
        <v>737</v>
      </c>
      <c r="L257" s="64"/>
      <c r="M257" s="64"/>
      <c r="N257" s="91">
        <f t="shared" si="54"/>
        <v>4.0315081231880097</v>
      </c>
      <c r="O257" s="6"/>
      <c r="P257" s="6"/>
      <c r="Q257" s="64">
        <v>1102</v>
      </c>
      <c r="R257" s="64"/>
      <c r="S257" s="64"/>
      <c r="T257" s="91">
        <f t="shared" si="55"/>
        <v>6.0281166238170778</v>
      </c>
      <c r="AH257" s="134"/>
      <c r="AI257" s="134"/>
      <c r="AJ257" s="134"/>
      <c r="AK257" s="134"/>
      <c r="AM257" s="135"/>
      <c r="AN257" s="136"/>
    </row>
    <row r="258" spans="1:40" ht="15" customHeight="1" x14ac:dyDescent="0.25">
      <c r="A258" s="259"/>
      <c r="B258" s="18"/>
      <c r="C258" s="18"/>
      <c r="D258" s="18"/>
      <c r="E258" s="18"/>
      <c r="F258" s="174">
        <v>2022</v>
      </c>
      <c r="G258" s="175"/>
      <c r="H258" s="64">
        <v>17444</v>
      </c>
      <c r="I258" s="64"/>
      <c r="J258" s="64"/>
      <c r="K258" s="64">
        <v>628</v>
      </c>
      <c r="L258" s="64"/>
      <c r="M258" s="64"/>
      <c r="N258" s="91">
        <f t="shared" si="54"/>
        <v>3.6000917220820909</v>
      </c>
      <c r="O258" s="6"/>
      <c r="P258" s="6"/>
      <c r="Q258" s="64">
        <v>1465</v>
      </c>
      <c r="R258" s="64"/>
      <c r="S258" s="64"/>
      <c r="T258" s="91">
        <f t="shared" si="55"/>
        <v>8.3983031414813105</v>
      </c>
      <c r="AH258" s="134"/>
      <c r="AI258" s="134"/>
      <c r="AJ258" s="134"/>
      <c r="AM258" s="135"/>
      <c r="AN258" s="136"/>
    </row>
    <row r="259" spans="1:40" ht="15" customHeight="1" x14ac:dyDescent="0.25">
      <c r="A259" s="259"/>
      <c r="B259" s="18"/>
      <c r="C259" s="18"/>
      <c r="D259" s="18"/>
      <c r="E259" s="18"/>
      <c r="F259" s="174">
        <v>2023</v>
      </c>
      <c r="G259" s="175"/>
      <c r="H259" s="64">
        <v>17409</v>
      </c>
      <c r="I259" s="64"/>
      <c r="J259" s="64"/>
      <c r="K259" s="64">
        <v>701</v>
      </c>
      <c r="L259" s="64"/>
      <c r="M259" s="64"/>
      <c r="N259" s="91">
        <f t="shared" si="54"/>
        <v>4.0266528806938942</v>
      </c>
      <c r="O259" s="6"/>
      <c r="P259" s="6"/>
      <c r="Q259" s="64">
        <v>736</v>
      </c>
      <c r="R259" s="64"/>
      <c r="S259" s="64"/>
      <c r="T259" s="91">
        <f t="shared" si="55"/>
        <v>4.2276983169624911</v>
      </c>
      <c r="AH259" s="134"/>
      <c r="AI259" s="134"/>
      <c r="AJ259" s="134"/>
      <c r="AM259" s="135"/>
      <c r="AN259" s="136"/>
    </row>
    <row r="260" spans="1:40" ht="15" customHeight="1" x14ac:dyDescent="0.25">
      <c r="A260" s="259"/>
      <c r="B260" s="18"/>
      <c r="C260" s="18"/>
      <c r="D260" s="18"/>
      <c r="E260" s="18"/>
      <c r="F260" s="174">
        <v>2024</v>
      </c>
      <c r="G260" s="175"/>
      <c r="H260" s="64">
        <v>17568</v>
      </c>
      <c r="I260" s="64"/>
      <c r="J260" s="64"/>
      <c r="K260" s="64">
        <v>729</v>
      </c>
      <c r="L260" s="64"/>
      <c r="M260" s="64"/>
      <c r="N260" s="91">
        <f t="shared" si="54"/>
        <v>4.1495901639344259</v>
      </c>
      <c r="O260" s="6"/>
      <c r="P260" s="6"/>
      <c r="Q260" s="64">
        <v>570</v>
      </c>
      <c r="R260" s="64"/>
      <c r="S260" s="64"/>
      <c r="T260" s="91">
        <f t="shared" si="55"/>
        <v>3.2445355191256833</v>
      </c>
      <c r="AH260" s="134"/>
      <c r="AI260" s="134"/>
      <c r="AJ260" s="134"/>
      <c r="AM260" s="135"/>
      <c r="AN260" s="136"/>
    </row>
    <row r="261" spans="1:40" ht="6.6" customHeight="1" x14ac:dyDescent="0.25">
      <c r="A261" s="29"/>
      <c r="B261" s="35"/>
      <c r="C261" s="35"/>
      <c r="D261" s="35"/>
      <c r="E261" s="35"/>
      <c r="F261" s="32"/>
      <c r="G261" s="27"/>
      <c r="H261" s="65"/>
      <c r="I261" s="65"/>
      <c r="J261" s="65"/>
      <c r="K261" s="65"/>
      <c r="L261" s="65"/>
      <c r="M261" s="65"/>
      <c r="N261" s="13"/>
      <c r="O261" s="13"/>
      <c r="P261" s="13"/>
      <c r="Q261" s="65"/>
      <c r="R261" s="65"/>
      <c r="S261" s="65"/>
      <c r="T261" s="153"/>
      <c r="AH261" s="134"/>
      <c r="AI261" s="134"/>
      <c r="AJ261" s="134"/>
      <c r="AM261" s="135"/>
      <c r="AN261" s="136"/>
    </row>
    <row r="262" spans="1:40" ht="6.6" customHeight="1" x14ac:dyDescent="0.25">
      <c r="A262" s="28"/>
      <c r="B262" s="34"/>
      <c r="C262" s="34"/>
      <c r="D262" s="34"/>
      <c r="E262" s="34"/>
      <c r="F262" s="31"/>
      <c r="G262" s="37"/>
      <c r="H262" s="57"/>
      <c r="I262" s="57"/>
      <c r="J262" s="57"/>
      <c r="K262" s="57"/>
      <c r="L262" s="57"/>
      <c r="M262" s="57"/>
      <c r="N262" s="9"/>
      <c r="O262" s="9"/>
      <c r="P262" s="9"/>
      <c r="Q262" s="57"/>
      <c r="R262" s="57"/>
      <c r="S262" s="57"/>
      <c r="T262" s="151"/>
      <c r="U262" s="152"/>
    </row>
    <row r="263" spans="1:40" ht="15" customHeight="1" x14ac:dyDescent="0.25">
      <c r="A263" s="259"/>
      <c r="B263" s="18"/>
      <c r="C263" s="16" t="s">
        <v>72</v>
      </c>
      <c r="D263" s="16"/>
      <c r="E263" s="16"/>
      <c r="F263" s="174">
        <v>2017</v>
      </c>
      <c r="G263" s="175"/>
      <c r="H263" s="64">
        <v>16061</v>
      </c>
      <c r="I263" s="64"/>
      <c r="J263" s="64"/>
      <c r="K263" s="64">
        <v>1348</v>
      </c>
      <c r="L263" s="64"/>
      <c r="M263" s="64"/>
      <c r="N263" s="91">
        <f>+K263/H263*100</f>
        <v>8.3930016810908405</v>
      </c>
      <c r="O263" s="6"/>
      <c r="P263" s="6"/>
      <c r="Q263" s="64">
        <v>972</v>
      </c>
      <c r="R263" s="64"/>
      <c r="S263" s="64"/>
      <c r="T263" s="91">
        <f>+Q263/H263*100</f>
        <v>6.0519270282049682</v>
      </c>
    </row>
    <row r="264" spans="1:40" ht="15" customHeight="1" x14ac:dyDescent="0.25">
      <c r="A264" s="259"/>
      <c r="B264" s="18"/>
      <c r="C264" s="19" t="s">
        <v>73</v>
      </c>
      <c r="D264" s="19"/>
      <c r="E264" s="19"/>
      <c r="F264" s="174">
        <v>2018</v>
      </c>
      <c r="G264" s="175"/>
      <c r="H264" s="64">
        <v>16367</v>
      </c>
      <c r="I264" s="64"/>
      <c r="J264" s="64"/>
      <c r="K264" s="64">
        <v>1249</v>
      </c>
      <c r="L264" s="64"/>
      <c r="M264" s="64"/>
      <c r="N264" s="91">
        <f t="shared" ref="N264:N270" si="56">+K264/H264*100</f>
        <v>7.6312091403433744</v>
      </c>
      <c r="O264" s="6"/>
      <c r="P264" s="6"/>
      <c r="Q264" s="64">
        <v>943</v>
      </c>
      <c r="R264" s="64"/>
      <c r="S264" s="64"/>
      <c r="T264" s="91">
        <f t="shared" ref="T264:T270" si="57">+Q264/H264*100</f>
        <v>5.7615934502352291</v>
      </c>
    </row>
    <row r="265" spans="1:40" ht="15" customHeight="1" x14ac:dyDescent="0.25">
      <c r="A265" s="259"/>
      <c r="B265" s="18"/>
      <c r="C265" s="86"/>
      <c r="D265" s="18"/>
      <c r="E265" s="18"/>
      <c r="F265" s="174">
        <v>2019</v>
      </c>
      <c r="G265" s="175"/>
      <c r="H265" s="64">
        <v>16659</v>
      </c>
      <c r="I265" s="64"/>
      <c r="J265" s="64"/>
      <c r="K265" s="64">
        <v>1284</v>
      </c>
      <c r="L265" s="64"/>
      <c r="M265" s="64"/>
      <c r="N265" s="91">
        <f t="shared" si="56"/>
        <v>7.7075454709166209</v>
      </c>
      <c r="O265" s="6"/>
      <c r="P265" s="6"/>
      <c r="Q265" s="64">
        <v>992</v>
      </c>
      <c r="R265" s="64"/>
      <c r="S265" s="64"/>
      <c r="T265" s="91">
        <f t="shared" si="57"/>
        <v>5.95473918002281</v>
      </c>
    </row>
    <row r="266" spans="1:40" ht="15" customHeight="1" x14ac:dyDescent="0.25">
      <c r="A266" s="259"/>
      <c r="B266" s="18"/>
      <c r="C266" s="86"/>
      <c r="D266" s="18"/>
      <c r="E266" s="18"/>
      <c r="F266" s="174">
        <v>2020</v>
      </c>
      <c r="G266" s="175"/>
      <c r="H266" s="64">
        <v>16856</v>
      </c>
      <c r="I266" s="64"/>
      <c r="J266" s="64"/>
      <c r="K266" s="64">
        <v>1208</v>
      </c>
      <c r="L266" s="64"/>
      <c r="M266" s="64"/>
      <c r="N266" s="91">
        <f t="shared" si="56"/>
        <v>7.166587565258661</v>
      </c>
      <c r="O266" s="6"/>
      <c r="P266" s="6"/>
      <c r="Q266" s="64">
        <v>1011</v>
      </c>
      <c r="R266" s="64"/>
      <c r="S266" s="64"/>
      <c r="T266" s="91">
        <f t="shared" si="57"/>
        <v>5.9978642619838629</v>
      </c>
      <c r="AN266" s="134"/>
    </row>
    <row r="267" spans="1:40" ht="15" customHeight="1" x14ac:dyDescent="0.25">
      <c r="A267" s="259"/>
      <c r="B267" s="18"/>
      <c r="C267" s="86"/>
      <c r="D267" s="18"/>
      <c r="E267" s="18"/>
      <c r="F267" s="174">
        <v>2021</v>
      </c>
      <c r="G267" s="175"/>
      <c r="H267" s="64">
        <v>17425</v>
      </c>
      <c r="I267" s="64"/>
      <c r="J267" s="64"/>
      <c r="K267" s="64">
        <v>1227</v>
      </c>
      <c r="L267" s="64"/>
      <c r="M267" s="64"/>
      <c r="N267" s="91">
        <f t="shared" si="56"/>
        <v>7.0416068866571022</v>
      </c>
      <c r="O267" s="6"/>
      <c r="P267" s="6"/>
      <c r="Q267" s="64">
        <v>658</v>
      </c>
      <c r="R267" s="64"/>
      <c r="S267" s="64"/>
      <c r="T267" s="91">
        <f t="shared" si="57"/>
        <v>3.7761836441893832</v>
      </c>
      <c r="AH267" s="134"/>
      <c r="AI267" s="134"/>
      <c r="AJ267" s="134"/>
      <c r="AK267" s="134"/>
      <c r="AM267" s="135"/>
      <c r="AN267" s="136"/>
    </row>
    <row r="268" spans="1:40" ht="15" customHeight="1" x14ac:dyDescent="0.25">
      <c r="A268" s="259"/>
      <c r="B268" s="18"/>
      <c r="C268" s="86"/>
      <c r="D268" s="18"/>
      <c r="E268" s="18"/>
      <c r="F268" s="174">
        <v>2022</v>
      </c>
      <c r="G268" s="175"/>
      <c r="H268" s="64">
        <v>17651</v>
      </c>
      <c r="I268" s="64"/>
      <c r="J268" s="64"/>
      <c r="K268" s="64">
        <v>1400</v>
      </c>
      <c r="L268" s="64"/>
      <c r="M268" s="64"/>
      <c r="N268" s="91">
        <f t="shared" si="56"/>
        <v>7.9315619511642401</v>
      </c>
      <c r="O268" s="6"/>
      <c r="P268" s="6"/>
      <c r="Q268" s="64">
        <v>1174</v>
      </c>
      <c r="R268" s="64"/>
      <c r="S268" s="64"/>
      <c r="T268" s="91">
        <f t="shared" si="57"/>
        <v>6.6511812361905847</v>
      </c>
      <c r="AH268" s="134"/>
      <c r="AI268" s="134"/>
      <c r="AJ268" s="134"/>
      <c r="AM268" s="135"/>
      <c r="AN268" s="136"/>
    </row>
    <row r="269" spans="1:40" ht="15" customHeight="1" x14ac:dyDescent="0.25">
      <c r="A269" s="259"/>
      <c r="B269" s="18"/>
      <c r="C269" s="86"/>
      <c r="D269" s="18"/>
      <c r="E269" s="18"/>
      <c r="F269" s="174">
        <v>2023</v>
      </c>
      <c r="G269" s="175"/>
      <c r="H269" s="64">
        <v>18385</v>
      </c>
      <c r="I269" s="64"/>
      <c r="J269" s="64"/>
      <c r="K269" s="64">
        <v>1523</v>
      </c>
      <c r="L269" s="64"/>
      <c r="M269" s="64"/>
      <c r="N269" s="91">
        <f t="shared" si="56"/>
        <v>8.283927114495512</v>
      </c>
      <c r="O269" s="6"/>
      <c r="P269" s="6"/>
      <c r="Q269" s="64">
        <v>789</v>
      </c>
      <c r="R269" s="64"/>
      <c r="S269" s="64"/>
      <c r="T269" s="91">
        <f t="shared" si="57"/>
        <v>4.291542017949415</v>
      </c>
      <c r="AH269" s="134"/>
      <c r="AI269" s="134"/>
      <c r="AJ269" s="134"/>
      <c r="AM269" s="135"/>
      <c r="AN269" s="136"/>
    </row>
    <row r="270" spans="1:40" ht="15" customHeight="1" x14ac:dyDescent="0.25">
      <c r="A270" s="259"/>
      <c r="B270" s="18"/>
      <c r="C270" s="86"/>
      <c r="D270" s="18"/>
      <c r="E270" s="18"/>
      <c r="F270" s="174">
        <v>2024</v>
      </c>
      <c r="G270" s="175"/>
      <c r="H270" s="64">
        <v>19565</v>
      </c>
      <c r="I270" s="64"/>
      <c r="J270" s="64"/>
      <c r="K270" s="64">
        <v>1863</v>
      </c>
      <c r="L270" s="64"/>
      <c r="M270" s="64"/>
      <c r="N270" s="91">
        <f t="shared" si="56"/>
        <v>9.5221058011755684</v>
      </c>
      <c r="O270" s="6"/>
      <c r="P270" s="6"/>
      <c r="Q270" s="64">
        <v>683</v>
      </c>
      <c r="R270" s="64"/>
      <c r="S270" s="64"/>
      <c r="T270" s="91">
        <f t="shared" si="57"/>
        <v>3.4909276769741884</v>
      </c>
      <c r="AH270" s="134"/>
      <c r="AI270" s="134"/>
      <c r="AJ270" s="134"/>
      <c r="AM270" s="135"/>
      <c r="AN270" s="136"/>
    </row>
    <row r="271" spans="1:40" ht="6.6" customHeight="1" thickBot="1" x14ac:dyDescent="0.3">
      <c r="A271" s="71"/>
      <c r="B271" s="72"/>
      <c r="C271" s="73"/>
      <c r="D271" s="72"/>
      <c r="E271" s="72"/>
      <c r="F271" s="74"/>
      <c r="G271" s="75"/>
      <c r="H271" s="69"/>
      <c r="I271" s="69"/>
      <c r="J271" s="69"/>
      <c r="K271" s="69"/>
      <c r="L271" s="69"/>
      <c r="M271" s="69"/>
      <c r="N271" s="70"/>
      <c r="O271" s="70"/>
      <c r="P271" s="70"/>
      <c r="Q271" s="69"/>
      <c r="R271" s="69"/>
      <c r="S271" s="69"/>
      <c r="T271" s="158"/>
      <c r="U271" s="133"/>
      <c r="AH271" s="134"/>
      <c r="AI271" s="134"/>
      <c r="AJ271" s="134"/>
      <c r="AM271" s="135"/>
      <c r="AN271" s="136"/>
    </row>
    <row r="272" spans="1:40" ht="12" customHeight="1" x14ac:dyDescent="0.25">
      <c r="A272" s="260" t="s">
        <v>27</v>
      </c>
      <c r="B272" s="260"/>
      <c r="C272" s="260"/>
      <c r="D272" s="260"/>
      <c r="E272" s="260"/>
      <c r="F272" s="260"/>
      <c r="G272" s="260"/>
      <c r="H272" s="260"/>
      <c r="I272" s="260"/>
      <c r="J272" s="260"/>
      <c r="K272" s="260"/>
      <c r="L272" s="260"/>
      <c r="M272" s="260"/>
      <c r="N272" s="260"/>
      <c r="O272" s="260"/>
      <c r="P272" s="260"/>
      <c r="Q272" s="260"/>
      <c r="R272" s="260"/>
      <c r="S272" s="260"/>
      <c r="T272" s="260"/>
      <c r="U272" s="260"/>
      <c r="AH272" s="134"/>
      <c r="AI272" s="134"/>
      <c r="AJ272" s="134"/>
      <c r="AM272" s="135"/>
      <c r="AN272" s="136"/>
    </row>
    <row r="273" spans="1:40" ht="12" customHeight="1" x14ac:dyDescent="0.25">
      <c r="A273" s="257" t="s">
        <v>133</v>
      </c>
      <c r="B273" s="257"/>
      <c r="C273" s="257"/>
      <c r="D273" s="257"/>
      <c r="E273" s="257"/>
      <c r="F273" s="257"/>
      <c r="G273" s="257"/>
      <c r="H273" s="257"/>
      <c r="I273" s="257"/>
      <c r="J273" s="257"/>
      <c r="K273" s="257"/>
      <c r="L273" s="257"/>
      <c r="M273" s="257"/>
      <c r="N273" s="257"/>
      <c r="O273" s="257"/>
      <c r="P273" s="257"/>
      <c r="Q273" s="257"/>
      <c r="R273" s="257"/>
      <c r="S273" s="257"/>
      <c r="T273" s="257"/>
      <c r="U273" s="257"/>
      <c r="AH273" s="134"/>
      <c r="AI273" s="134"/>
      <c r="AJ273" s="134"/>
      <c r="AM273" s="135"/>
      <c r="AN273" s="136"/>
    </row>
    <row r="274" spans="1:40" ht="12" customHeight="1" thickBot="1" x14ac:dyDescent="0.3">
      <c r="A274" s="109"/>
      <c r="B274" s="18"/>
      <c r="C274" s="86"/>
      <c r="D274" s="86"/>
      <c r="E274" s="86"/>
      <c r="F274" s="87"/>
      <c r="G274" s="25"/>
      <c r="H274" s="55"/>
      <c r="I274" s="55"/>
      <c r="J274" s="55"/>
      <c r="K274" s="55"/>
      <c r="L274" s="55"/>
      <c r="M274" s="55"/>
      <c r="N274" s="2"/>
      <c r="O274" s="2"/>
      <c r="P274" s="2"/>
      <c r="Q274" s="55"/>
      <c r="R274" s="55"/>
      <c r="S274" s="55"/>
      <c r="T274" s="165"/>
      <c r="AH274" s="134"/>
      <c r="AI274" s="134"/>
      <c r="AJ274" s="134"/>
      <c r="AM274" s="135"/>
      <c r="AN274" s="136"/>
    </row>
    <row r="275" spans="1:40" ht="27" customHeight="1" thickBot="1" x14ac:dyDescent="0.3">
      <c r="A275" s="240"/>
      <c r="B275" s="243" t="s">
        <v>215</v>
      </c>
      <c r="C275" s="243"/>
      <c r="D275" s="243"/>
      <c r="E275" s="101"/>
      <c r="F275" s="254" t="s">
        <v>23</v>
      </c>
      <c r="G275" s="110"/>
      <c r="H275" s="246" t="s">
        <v>137</v>
      </c>
      <c r="I275" s="106"/>
      <c r="J275" s="124"/>
      <c r="K275" s="249" t="s">
        <v>139</v>
      </c>
      <c r="L275" s="249"/>
      <c r="M275" s="249"/>
      <c r="N275" s="249"/>
      <c r="O275" s="249"/>
      <c r="P275" s="125"/>
      <c r="Q275" s="249" t="s">
        <v>140</v>
      </c>
      <c r="R275" s="249"/>
      <c r="S275" s="249"/>
      <c r="T275" s="249"/>
      <c r="U275" s="249"/>
      <c r="AH275" s="134"/>
      <c r="AI275" s="134"/>
      <c r="AJ275" s="134"/>
      <c r="AM275" s="135"/>
      <c r="AN275" s="136"/>
    </row>
    <row r="276" spans="1:40" ht="5.4" customHeight="1" x14ac:dyDescent="0.25">
      <c r="A276" s="241"/>
      <c r="B276" s="244"/>
      <c r="C276" s="244"/>
      <c r="D276" s="244"/>
      <c r="E276" s="102"/>
      <c r="F276" s="255"/>
      <c r="G276" s="111"/>
      <c r="H276" s="247"/>
      <c r="I276" s="107"/>
      <c r="J276" s="106"/>
      <c r="K276" s="126"/>
      <c r="L276" s="126"/>
      <c r="M276" s="126"/>
      <c r="N276" s="125"/>
      <c r="O276" s="125"/>
      <c r="P276" s="125"/>
      <c r="Q276" s="126"/>
      <c r="R276" s="126"/>
      <c r="S276" s="126"/>
      <c r="T276" s="125"/>
      <c r="U276" s="127"/>
      <c r="AH276" s="134"/>
      <c r="AI276" s="134"/>
      <c r="AJ276" s="134"/>
      <c r="AM276" s="135"/>
      <c r="AN276" s="136"/>
    </row>
    <row r="277" spans="1:40" ht="30" customHeight="1" x14ac:dyDescent="0.25">
      <c r="A277" s="241"/>
      <c r="B277" s="244"/>
      <c r="C277" s="244"/>
      <c r="D277" s="244"/>
      <c r="E277" s="102"/>
      <c r="F277" s="255"/>
      <c r="G277" s="50"/>
      <c r="H277" s="247"/>
      <c r="I277" s="88"/>
      <c r="J277" s="88"/>
      <c r="K277" s="107" t="s">
        <v>22</v>
      </c>
      <c r="L277" s="107"/>
      <c r="M277" s="107"/>
      <c r="N277" s="107" t="s">
        <v>63</v>
      </c>
      <c r="O277" s="107"/>
      <c r="P277" s="107"/>
      <c r="Q277" s="107" t="s">
        <v>22</v>
      </c>
      <c r="R277" s="107"/>
      <c r="S277" s="107"/>
      <c r="T277" s="107" t="s">
        <v>63</v>
      </c>
      <c r="U277" s="128"/>
      <c r="AH277" s="134"/>
      <c r="AI277" s="134"/>
      <c r="AJ277" s="134"/>
      <c r="AM277" s="135"/>
      <c r="AN277" s="136"/>
    </row>
    <row r="278" spans="1:40" ht="15" customHeight="1" x14ac:dyDescent="0.25">
      <c r="A278" s="111"/>
      <c r="B278" s="244"/>
      <c r="C278" s="244"/>
      <c r="D278" s="244"/>
      <c r="E278" s="102"/>
      <c r="F278" s="255"/>
      <c r="G278" s="50"/>
      <c r="H278" s="247"/>
      <c r="I278" s="88"/>
      <c r="J278" s="88"/>
      <c r="K278" s="107"/>
      <c r="L278" s="107"/>
      <c r="M278" s="107"/>
      <c r="N278" s="39" t="s">
        <v>62</v>
      </c>
      <c r="O278" s="39"/>
      <c r="P278" s="39"/>
      <c r="Q278" s="160"/>
      <c r="R278" s="160"/>
      <c r="S278" s="160"/>
      <c r="T278" s="39" t="s">
        <v>62</v>
      </c>
      <c r="U278" s="128"/>
      <c r="AH278" s="134"/>
      <c r="AI278" s="134"/>
      <c r="AJ278" s="134"/>
      <c r="AM278" s="135"/>
      <c r="AN278" s="136"/>
    </row>
    <row r="279" spans="1:40" ht="5.4" customHeight="1" thickBot="1" x14ac:dyDescent="0.3">
      <c r="A279" s="112"/>
      <c r="B279" s="245"/>
      <c r="C279" s="245"/>
      <c r="D279" s="245"/>
      <c r="E279" s="104"/>
      <c r="F279" s="256"/>
      <c r="G279" s="52"/>
      <c r="H279" s="248"/>
      <c r="I279" s="130"/>
      <c r="J279" s="130"/>
      <c r="K279" s="131"/>
      <c r="L279" s="131"/>
      <c r="M279" s="131"/>
      <c r="N279" s="47"/>
      <c r="O279" s="47"/>
      <c r="P279" s="47"/>
      <c r="Q279" s="132"/>
      <c r="R279" s="132"/>
      <c r="S279" s="132"/>
      <c r="T279" s="47"/>
      <c r="U279" s="133"/>
      <c r="AH279" s="134"/>
      <c r="AI279" s="134"/>
      <c r="AJ279" s="134"/>
      <c r="AM279" s="135"/>
      <c r="AN279" s="136"/>
    </row>
    <row r="280" spans="1:40" ht="5.4" customHeight="1" x14ac:dyDescent="0.25">
      <c r="A280" s="168"/>
      <c r="B280" s="169"/>
      <c r="C280" s="169"/>
      <c r="D280" s="169"/>
      <c r="E280" s="169"/>
      <c r="F280" s="174"/>
      <c r="G280" s="175"/>
      <c r="H280" s="129"/>
      <c r="I280" s="129"/>
      <c r="J280" s="129"/>
      <c r="K280" s="160"/>
      <c r="L280" s="160"/>
      <c r="M280" s="160"/>
      <c r="N280" s="39"/>
      <c r="O280" s="39"/>
      <c r="P280" s="39"/>
      <c r="Q280" s="160"/>
      <c r="R280" s="160"/>
      <c r="S280" s="160"/>
      <c r="T280" s="39"/>
      <c r="AH280" s="134"/>
      <c r="AI280" s="134"/>
      <c r="AJ280" s="134"/>
      <c r="AM280" s="135"/>
      <c r="AN280" s="136"/>
    </row>
    <row r="281" spans="1:40" ht="15" customHeight="1" x14ac:dyDescent="0.25">
      <c r="A281" s="261"/>
      <c r="B281" s="16" t="s">
        <v>43</v>
      </c>
      <c r="C281" s="120"/>
      <c r="D281" s="86"/>
      <c r="E281" s="86"/>
      <c r="F281" s="174">
        <v>2017</v>
      </c>
      <c r="G281" s="175"/>
      <c r="H281" s="421">
        <f t="shared" ref="H281:H288" si="58">+H291+H301+H311+H321+H331+H349+H359+H369+H379+H389+H399+H417+H427+H437+H447</f>
        <v>573095</v>
      </c>
      <c r="I281" s="11"/>
      <c r="J281" s="11"/>
      <c r="K281" s="421">
        <f t="shared" ref="K281:K288" si="59">+K291+K301+K311+K321+K331+K349+K359+K369+K379+K389+K399+K417+K427+K437+K447</f>
        <v>37361</v>
      </c>
      <c r="L281" s="11"/>
      <c r="M281" s="11"/>
      <c r="N281" s="91">
        <f>+K281/H281*100</f>
        <v>6.5191634894738222</v>
      </c>
      <c r="O281" s="6"/>
      <c r="P281" s="6"/>
      <c r="Q281" s="421">
        <f t="shared" ref="Q281:Q288" si="60">+Q291+Q301+Q311+Q321+Q331+Q349+Q359+Q369+Q379+Q389+Q399+Q417+Q427+Q437+Q447</f>
        <v>67400</v>
      </c>
      <c r="R281" s="11"/>
      <c r="S281" s="11"/>
      <c r="T281" s="91">
        <f>+Q281/H281*100</f>
        <v>11.760702850312775</v>
      </c>
      <c r="AH281" s="134"/>
      <c r="AI281" s="134"/>
      <c r="AJ281" s="134"/>
      <c r="AK281" s="134"/>
      <c r="AM281" s="135"/>
      <c r="AN281" s="136"/>
    </row>
    <row r="282" spans="1:40" ht="15" customHeight="1" x14ac:dyDescent="0.25">
      <c r="A282" s="261"/>
      <c r="B282" s="19" t="s">
        <v>42</v>
      </c>
      <c r="C282" s="120"/>
      <c r="D282" s="86"/>
      <c r="E282" s="86"/>
      <c r="F282" s="174">
        <v>2018</v>
      </c>
      <c r="G282" s="175"/>
      <c r="H282" s="421">
        <f t="shared" si="58"/>
        <v>554623</v>
      </c>
      <c r="I282" s="12"/>
      <c r="J282" s="12"/>
      <c r="K282" s="421">
        <f t="shared" si="59"/>
        <v>37800</v>
      </c>
      <c r="L282" s="12"/>
      <c r="M282" s="12"/>
      <c r="N282" s="91">
        <f t="shared" ref="N282:N288" si="61">+K282/H282*100</f>
        <v>6.8154403982525062</v>
      </c>
      <c r="O282" s="6"/>
      <c r="P282" s="6"/>
      <c r="Q282" s="421">
        <f t="shared" si="60"/>
        <v>56272</v>
      </c>
      <c r="R282" s="12"/>
      <c r="S282" s="12"/>
      <c r="T282" s="91">
        <f t="shared" ref="T282:T288" si="62">+Q282/H282*100</f>
        <v>10.145991060594312</v>
      </c>
      <c r="AH282" s="134"/>
      <c r="AI282" s="134"/>
      <c r="AJ282" s="134"/>
      <c r="AM282" s="135"/>
      <c r="AN282" s="136"/>
    </row>
    <row r="283" spans="1:40" ht="15" customHeight="1" x14ac:dyDescent="0.25">
      <c r="A283" s="261"/>
      <c r="B283" s="18"/>
      <c r="C283" s="18"/>
      <c r="D283" s="86"/>
      <c r="E283" s="86"/>
      <c r="F283" s="174">
        <v>2019</v>
      </c>
      <c r="G283" s="175"/>
      <c r="H283" s="421">
        <f t="shared" si="58"/>
        <v>546513</v>
      </c>
      <c r="I283" s="12"/>
      <c r="J283" s="12"/>
      <c r="K283" s="421">
        <f t="shared" si="59"/>
        <v>37945</v>
      </c>
      <c r="L283" s="12"/>
      <c r="M283" s="12"/>
      <c r="N283" s="91">
        <f t="shared" si="61"/>
        <v>6.9431102279360237</v>
      </c>
      <c r="O283" s="6"/>
      <c r="P283" s="6"/>
      <c r="Q283" s="421">
        <f t="shared" si="60"/>
        <v>46055</v>
      </c>
      <c r="R283" s="12"/>
      <c r="S283" s="12"/>
      <c r="T283" s="91">
        <f t="shared" si="62"/>
        <v>8.4270639490734887</v>
      </c>
      <c r="AH283" s="134"/>
      <c r="AI283" s="134"/>
      <c r="AJ283" s="134"/>
      <c r="AM283" s="135"/>
      <c r="AN283" s="136"/>
    </row>
    <row r="284" spans="1:40" ht="15" customHeight="1" x14ac:dyDescent="0.25">
      <c r="A284" s="261"/>
      <c r="B284" s="18"/>
      <c r="C284" s="18"/>
      <c r="D284" s="86"/>
      <c r="E284" s="86"/>
      <c r="F284" s="174">
        <v>2020</v>
      </c>
      <c r="G284" s="175"/>
      <c r="H284" s="421">
        <f t="shared" si="58"/>
        <v>535661</v>
      </c>
      <c r="I284" s="12"/>
      <c r="J284" s="12"/>
      <c r="K284" s="421">
        <f t="shared" si="59"/>
        <v>35539</v>
      </c>
      <c r="L284" s="12"/>
      <c r="M284" s="12"/>
      <c r="N284" s="91">
        <f t="shared" si="61"/>
        <v>6.6346065888687065</v>
      </c>
      <c r="O284" s="6"/>
      <c r="P284" s="6"/>
      <c r="Q284" s="421">
        <f t="shared" si="60"/>
        <v>46391</v>
      </c>
      <c r="R284" s="12"/>
      <c r="S284" s="12"/>
      <c r="T284" s="91">
        <f t="shared" si="62"/>
        <v>8.6605147658687116</v>
      </c>
      <c r="AH284" s="134"/>
      <c r="AI284" s="134"/>
      <c r="AJ284" s="134"/>
      <c r="AM284" s="135"/>
      <c r="AN284" s="136"/>
    </row>
    <row r="285" spans="1:40" ht="15" customHeight="1" x14ac:dyDescent="0.25">
      <c r="A285" s="261"/>
      <c r="B285" s="18"/>
      <c r="C285" s="18"/>
      <c r="D285" s="86"/>
      <c r="E285" s="86"/>
      <c r="F285" s="174">
        <v>2021</v>
      </c>
      <c r="G285" s="175"/>
      <c r="H285" s="421">
        <f t="shared" si="58"/>
        <v>548703</v>
      </c>
      <c r="I285" s="12"/>
      <c r="J285" s="12"/>
      <c r="K285" s="421">
        <f t="shared" si="59"/>
        <v>37054</v>
      </c>
      <c r="L285" s="12"/>
      <c r="M285" s="12"/>
      <c r="N285" s="91">
        <f t="shared" si="61"/>
        <v>6.7530157480458461</v>
      </c>
      <c r="O285" s="6"/>
      <c r="P285" s="6"/>
      <c r="Q285" s="421">
        <f t="shared" si="60"/>
        <v>24012</v>
      </c>
      <c r="R285" s="12"/>
      <c r="S285" s="12"/>
      <c r="T285" s="91">
        <f t="shared" si="62"/>
        <v>4.3761379106729867</v>
      </c>
      <c r="AH285" s="134"/>
      <c r="AI285" s="134"/>
      <c r="AJ285" s="134"/>
      <c r="AM285" s="135"/>
      <c r="AN285" s="136"/>
    </row>
    <row r="286" spans="1:40" ht="15" customHeight="1" x14ac:dyDescent="0.25">
      <c r="A286" s="261"/>
      <c r="B286" s="18"/>
      <c r="C286" s="18"/>
      <c r="D286" s="86"/>
      <c r="E286" s="86"/>
      <c r="F286" s="174">
        <v>2022</v>
      </c>
      <c r="G286" s="175"/>
      <c r="H286" s="421">
        <f t="shared" si="58"/>
        <v>544403</v>
      </c>
      <c r="I286" s="64"/>
      <c r="J286" s="64"/>
      <c r="K286" s="421">
        <f t="shared" si="59"/>
        <v>39764</v>
      </c>
      <c r="L286" s="64"/>
      <c r="M286" s="64"/>
      <c r="N286" s="91">
        <f t="shared" si="61"/>
        <v>7.304147846356468</v>
      </c>
      <c r="O286" s="6"/>
      <c r="P286" s="6"/>
      <c r="Q286" s="421">
        <f t="shared" si="60"/>
        <v>44064</v>
      </c>
      <c r="R286" s="64"/>
      <c r="S286" s="64"/>
      <c r="T286" s="91">
        <f t="shared" si="62"/>
        <v>8.0940038905002361</v>
      </c>
      <c r="AH286" s="134"/>
      <c r="AI286" s="134"/>
      <c r="AJ286" s="134"/>
      <c r="AM286" s="135"/>
      <c r="AN286" s="136"/>
    </row>
    <row r="287" spans="1:40" ht="15" customHeight="1" x14ac:dyDescent="0.25">
      <c r="A287" s="261"/>
      <c r="B287" s="18"/>
      <c r="C287" s="18"/>
      <c r="D287" s="86"/>
      <c r="E287" s="86"/>
      <c r="F287" s="174">
        <v>2023</v>
      </c>
      <c r="G287" s="175"/>
      <c r="H287" s="421">
        <f t="shared" si="58"/>
        <v>560963</v>
      </c>
      <c r="I287" s="64"/>
      <c r="J287" s="64"/>
      <c r="K287" s="421">
        <f t="shared" si="59"/>
        <v>42952</v>
      </c>
      <c r="L287" s="64"/>
      <c r="M287" s="64"/>
      <c r="N287" s="91">
        <f t="shared" si="61"/>
        <v>7.6568329818544179</v>
      </c>
      <c r="O287" s="6"/>
      <c r="P287" s="6"/>
      <c r="Q287" s="421">
        <f t="shared" si="60"/>
        <v>26392</v>
      </c>
      <c r="R287" s="64"/>
      <c r="S287" s="64"/>
      <c r="T287" s="91">
        <f t="shared" si="62"/>
        <v>4.7047666245367337</v>
      </c>
      <c r="AH287" s="134"/>
      <c r="AI287" s="134"/>
      <c r="AJ287" s="134"/>
      <c r="AM287" s="135"/>
      <c r="AN287" s="136"/>
    </row>
    <row r="288" spans="1:40" ht="15" customHeight="1" x14ac:dyDescent="0.25">
      <c r="A288" s="261"/>
      <c r="B288" s="18"/>
      <c r="C288" s="18"/>
      <c r="D288" s="86"/>
      <c r="E288" s="86"/>
      <c r="F288" s="174">
        <v>2024</v>
      </c>
      <c r="G288" s="175"/>
      <c r="H288" s="421">
        <f t="shared" si="58"/>
        <v>583270</v>
      </c>
      <c r="I288" s="64"/>
      <c r="J288" s="64"/>
      <c r="K288" s="421">
        <f t="shared" si="59"/>
        <v>45713</v>
      </c>
      <c r="L288" s="64"/>
      <c r="M288" s="64"/>
      <c r="N288" s="91">
        <f t="shared" si="61"/>
        <v>7.8373651996502485</v>
      </c>
      <c r="O288" s="6"/>
      <c r="P288" s="6"/>
      <c r="Q288" s="421">
        <f t="shared" si="60"/>
        <v>23406</v>
      </c>
      <c r="R288" s="64"/>
      <c r="S288" s="64"/>
      <c r="T288" s="91">
        <f t="shared" si="62"/>
        <v>4.0128928283642225</v>
      </c>
      <c r="AH288" s="134"/>
      <c r="AI288" s="134"/>
      <c r="AJ288" s="134"/>
      <c r="AM288" s="135"/>
      <c r="AN288" s="136"/>
    </row>
    <row r="289" spans="1:40" ht="5.4" customHeight="1" x14ac:dyDescent="0.25">
      <c r="A289" s="166"/>
      <c r="B289" s="35"/>
      <c r="C289" s="35"/>
      <c r="D289" s="155"/>
      <c r="E289" s="155"/>
      <c r="F289" s="32"/>
      <c r="G289" s="41"/>
      <c r="H289" s="65"/>
      <c r="I289" s="65"/>
      <c r="J289" s="65"/>
      <c r="K289" s="65"/>
      <c r="L289" s="65"/>
      <c r="M289" s="65"/>
      <c r="N289" s="13"/>
      <c r="O289" s="13"/>
      <c r="P289" s="13"/>
      <c r="Q289" s="65"/>
      <c r="R289" s="65"/>
      <c r="S289" s="65"/>
      <c r="T289" s="153"/>
      <c r="AH289" s="134"/>
      <c r="AI289" s="134"/>
      <c r="AJ289" s="134"/>
      <c r="AM289" s="135"/>
      <c r="AN289" s="136"/>
    </row>
    <row r="290" spans="1:40" ht="5.4" customHeight="1" x14ac:dyDescent="0.25">
      <c r="A290" s="148"/>
      <c r="B290" s="34"/>
      <c r="C290" s="34"/>
      <c r="D290" s="149"/>
      <c r="E290" s="149"/>
      <c r="F290" s="31"/>
      <c r="G290" s="150"/>
      <c r="H290" s="57"/>
      <c r="I290" s="57"/>
      <c r="J290" s="57"/>
      <c r="K290" s="57"/>
      <c r="L290" s="57"/>
      <c r="M290" s="57"/>
      <c r="N290" s="9"/>
      <c r="O290" s="9"/>
      <c r="P290" s="9"/>
      <c r="Q290" s="57"/>
      <c r="R290" s="57"/>
      <c r="S290" s="57"/>
      <c r="T290" s="151"/>
      <c r="U290" s="152"/>
      <c r="AH290" s="134"/>
      <c r="AI290" s="134"/>
      <c r="AJ290" s="134"/>
      <c r="AM290" s="135"/>
      <c r="AN290" s="136"/>
    </row>
    <row r="291" spans="1:40" ht="15" customHeight="1" x14ac:dyDescent="0.25">
      <c r="A291" s="262"/>
      <c r="B291" s="16"/>
      <c r="C291" s="16" t="s">
        <v>114</v>
      </c>
      <c r="D291" s="16"/>
      <c r="E291" s="16"/>
      <c r="F291" s="174">
        <v>2017</v>
      </c>
      <c r="G291" s="175"/>
      <c r="H291" s="64">
        <v>1623</v>
      </c>
      <c r="I291" s="64"/>
      <c r="J291" s="64"/>
      <c r="K291" s="64">
        <v>134</v>
      </c>
      <c r="L291" s="64"/>
      <c r="M291" s="64"/>
      <c r="N291" s="91">
        <f>+K291/H291*100</f>
        <v>8.2563154651879227</v>
      </c>
      <c r="O291" s="6"/>
      <c r="P291" s="6"/>
      <c r="Q291" s="64">
        <v>146</v>
      </c>
      <c r="R291" s="64"/>
      <c r="S291" s="64"/>
      <c r="T291" s="91">
        <f>+Q291/H291*100</f>
        <v>8.9956869993838584</v>
      </c>
      <c r="AH291" s="134"/>
      <c r="AI291" s="134"/>
      <c r="AJ291" s="134"/>
      <c r="AM291" s="135"/>
      <c r="AN291" s="136"/>
    </row>
    <row r="292" spans="1:40" ht="15" customHeight="1" x14ac:dyDescent="0.25">
      <c r="A292" s="262"/>
      <c r="B292" s="16"/>
      <c r="C292" s="16" t="s">
        <v>115</v>
      </c>
      <c r="D292" s="16"/>
      <c r="E292" s="19"/>
      <c r="F292" s="174">
        <v>2018</v>
      </c>
      <c r="G292" s="175"/>
      <c r="H292" s="64">
        <v>1616</v>
      </c>
      <c r="I292" s="64"/>
      <c r="J292" s="64"/>
      <c r="K292" s="64">
        <v>126</v>
      </c>
      <c r="L292" s="64"/>
      <c r="M292" s="64"/>
      <c r="N292" s="91">
        <f t="shared" ref="N292:N298" si="63">+K292/H292*100</f>
        <v>7.7970297029702973</v>
      </c>
      <c r="O292" s="6"/>
      <c r="P292" s="6"/>
      <c r="Q292" s="64">
        <v>133</v>
      </c>
      <c r="R292" s="64"/>
      <c r="S292" s="64"/>
      <c r="T292" s="91">
        <f t="shared" ref="T292:T298" si="64">+Q292/H292*100</f>
        <v>8.2301980198019802</v>
      </c>
      <c r="AH292" s="134"/>
      <c r="AI292" s="134"/>
      <c r="AJ292" s="134"/>
      <c r="AM292" s="135"/>
      <c r="AN292" s="136"/>
    </row>
    <row r="293" spans="1:40" ht="15" customHeight="1" x14ac:dyDescent="0.25">
      <c r="A293" s="262"/>
      <c r="B293" s="16"/>
      <c r="C293" s="19" t="s">
        <v>162</v>
      </c>
      <c r="D293" s="19"/>
      <c r="E293" s="16"/>
      <c r="F293" s="174">
        <v>2019</v>
      </c>
      <c r="G293" s="175"/>
      <c r="H293" s="64">
        <v>1641</v>
      </c>
      <c r="I293" s="64"/>
      <c r="J293" s="64"/>
      <c r="K293" s="64">
        <v>146</v>
      </c>
      <c r="L293" s="64"/>
      <c r="M293" s="64"/>
      <c r="N293" s="91">
        <f t="shared" si="63"/>
        <v>8.8970140158439968</v>
      </c>
      <c r="O293" s="6"/>
      <c r="P293" s="6"/>
      <c r="Q293" s="64">
        <v>121</v>
      </c>
      <c r="R293" s="64"/>
      <c r="S293" s="64"/>
      <c r="T293" s="91">
        <f t="shared" si="64"/>
        <v>7.3735527117611204</v>
      </c>
      <c r="AH293" s="134"/>
      <c r="AI293" s="134"/>
      <c r="AJ293" s="134"/>
      <c r="AM293" s="135"/>
      <c r="AN293" s="136"/>
    </row>
    <row r="294" spans="1:40" ht="15" customHeight="1" x14ac:dyDescent="0.25">
      <c r="A294" s="262"/>
      <c r="B294" s="16"/>
      <c r="C294" s="19" t="s">
        <v>160</v>
      </c>
      <c r="D294" s="16"/>
      <c r="E294" s="16"/>
      <c r="F294" s="174">
        <v>2020</v>
      </c>
      <c r="G294" s="175"/>
      <c r="H294" s="64">
        <v>1658</v>
      </c>
      <c r="I294" s="64"/>
      <c r="J294" s="64"/>
      <c r="K294" s="64">
        <v>152</v>
      </c>
      <c r="L294" s="64"/>
      <c r="M294" s="64"/>
      <c r="N294" s="91">
        <f t="shared" si="63"/>
        <v>9.1676718938480093</v>
      </c>
      <c r="O294" s="6"/>
      <c r="P294" s="6"/>
      <c r="Q294" s="64">
        <v>135</v>
      </c>
      <c r="R294" s="64"/>
      <c r="S294" s="64"/>
      <c r="T294" s="91">
        <f t="shared" si="64"/>
        <v>8.1423401688781656</v>
      </c>
      <c r="AH294" s="134"/>
      <c r="AI294" s="134"/>
      <c r="AJ294" s="134"/>
      <c r="AM294" s="135"/>
      <c r="AN294" s="136"/>
    </row>
    <row r="295" spans="1:40" ht="15" customHeight="1" x14ac:dyDescent="0.25">
      <c r="A295" s="262"/>
      <c r="B295" s="16"/>
      <c r="C295" s="16"/>
      <c r="D295" s="16"/>
      <c r="E295" s="16"/>
      <c r="F295" s="174">
        <v>2021</v>
      </c>
      <c r="G295" s="175"/>
      <c r="H295" s="64">
        <v>1778</v>
      </c>
      <c r="I295" s="64"/>
      <c r="J295" s="64"/>
      <c r="K295" s="64">
        <v>176</v>
      </c>
      <c r="L295" s="64"/>
      <c r="M295" s="64"/>
      <c r="N295" s="91">
        <f t="shared" si="63"/>
        <v>9.8987626546681664</v>
      </c>
      <c r="O295" s="6"/>
      <c r="P295" s="6"/>
      <c r="Q295" s="64">
        <v>56</v>
      </c>
      <c r="R295" s="64"/>
      <c r="S295" s="64"/>
      <c r="T295" s="91">
        <f t="shared" si="64"/>
        <v>3.1496062992125982</v>
      </c>
      <c r="AH295" s="134"/>
      <c r="AI295" s="134"/>
      <c r="AJ295" s="134"/>
      <c r="AM295" s="135"/>
      <c r="AN295" s="136"/>
    </row>
    <row r="296" spans="1:40" ht="15" customHeight="1" x14ac:dyDescent="0.25">
      <c r="A296" s="262"/>
      <c r="B296" s="16"/>
      <c r="C296" s="16"/>
      <c r="D296" s="16"/>
      <c r="E296" s="16"/>
      <c r="F296" s="174">
        <v>2022</v>
      </c>
      <c r="G296" s="175"/>
      <c r="H296" s="64">
        <v>1784</v>
      </c>
      <c r="I296" s="64"/>
      <c r="J296" s="64"/>
      <c r="K296" s="64">
        <v>143</v>
      </c>
      <c r="L296" s="64"/>
      <c r="M296" s="64"/>
      <c r="N296" s="91">
        <f t="shared" si="63"/>
        <v>8.0156950672645735</v>
      </c>
      <c r="O296" s="6"/>
      <c r="P296" s="6"/>
      <c r="Q296" s="64">
        <v>137</v>
      </c>
      <c r="R296" s="64"/>
      <c r="S296" s="64"/>
      <c r="T296" s="91">
        <f t="shared" si="64"/>
        <v>7.6793721973094167</v>
      </c>
      <c r="AH296" s="134"/>
      <c r="AI296" s="134"/>
      <c r="AJ296" s="134"/>
      <c r="AM296" s="135"/>
      <c r="AN296" s="136"/>
    </row>
    <row r="297" spans="1:40" ht="15" customHeight="1" x14ac:dyDescent="0.25">
      <c r="A297" s="262"/>
      <c r="B297" s="16"/>
      <c r="C297" s="16"/>
      <c r="D297" s="16"/>
      <c r="E297" s="16"/>
      <c r="F297" s="174">
        <v>2023</v>
      </c>
      <c r="G297" s="175"/>
      <c r="H297" s="64">
        <v>1917</v>
      </c>
      <c r="I297" s="64"/>
      <c r="J297" s="64"/>
      <c r="K297" s="64">
        <v>208</v>
      </c>
      <c r="L297" s="64"/>
      <c r="M297" s="64"/>
      <c r="N297" s="91">
        <f t="shared" si="63"/>
        <v>10.850286906624934</v>
      </c>
      <c r="O297" s="6"/>
      <c r="P297" s="6"/>
      <c r="Q297" s="64">
        <v>75</v>
      </c>
      <c r="R297" s="64"/>
      <c r="S297" s="64"/>
      <c r="T297" s="91">
        <f t="shared" si="64"/>
        <v>3.9123630672926448</v>
      </c>
      <c r="AH297" s="134"/>
      <c r="AI297" s="134"/>
      <c r="AJ297" s="134"/>
      <c r="AK297" s="134"/>
      <c r="AM297" s="135"/>
      <c r="AN297" s="136"/>
    </row>
    <row r="298" spans="1:40" ht="15" customHeight="1" x14ac:dyDescent="0.25">
      <c r="A298" s="262"/>
      <c r="B298" s="16"/>
      <c r="C298" s="16"/>
      <c r="D298" s="16"/>
      <c r="E298" s="16"/>
      <c r="F298" s="174">
        <v>2024</v>
      </c>
      <c r="G298" s="175"/>
      <c r="H298" s="64">
        <v>2060</v>
      </c>
      <c r="I298" s="64"/>
      <c r="J298" s="64"/>
      <c r="K298" s="64">
        <v>219</v>
      </c>
      <c r="L298" s="64"/>
      <c r="M298" s="64"/>
      <c r="N298" s="91">
        <f t="shared" si="63"/>
        <v>10.631067961165048</v>
      </c>
      <c r="O298" s="6"/>
      <c r="P298" s="6"/>
      <c r="Q298" s="64">
        <v>76</v>
      </c>
      <c r="R298" s="64"/>
      <c r="S298" s="64"/>
      <c r="T298" s="91">
        <f t="shared" si="64"/>
        <v>3.6893203883495143</v>
      </c>
      <c r="AH298" s="134"/>
      <c r="AI298" s="134"/>
      <c r="AJ298" s="134"/>
      <c r="AM298" s="135"/>
      <c r="AN298" s="136"/>
    </row>
    <row r="299" spans="1:40" ht="5.4" customHeight="1" x14ac:dyDescent="0.25">
      <c r="A299" s="26"/>
      <c r="B299" s="17"/>
      <c r="C299" s="17"/>
      <c r="D299" s="17"/>
      <c r="E299" s="17"/>
      <c r="F299" s="32"/>
      <c r="G299" s="27"/>
      <c r="H299" s="65"/>
      <c r="I299" s="65"/>
      <c r="J299" s="65"/>
      <c r="K299" s="65"/>
      <c r="L299" s="65"/>
      <c r="M299" s="65"/>
      <c r="N299" s="13"/>
      <c r="O299" s="13"/>
      <c r="P299" s="13"/>
      <c r="Q299" s="65"/>
      <c r="R299" s="65"/>
      <c r="S299" s="65"/>
      <c r="T299" s="153"/>
      <c r="AH299" s="134"/>
      <c r="AI299" s="134"/>
      <c r="AJ299" s="134"/>
      <c r="AK299" s="134"/>
      <c r="AM299" s="135"/>
      <c r="AN299" s="136"/>
    </row>
    <row r="300" spans="1:40" ht="5.4" customHeight="1" x14ac:dyDescent="0.25">
      <c r="A300" s="24"/>
      <c r="B300" s="33"/>
      <c r="C300" s="33"/>
      <c r="D300" s="33"/>
      <c r="E300" s="33"/>
      <c r="F300" s="31"/>
      <c r="G300" s="37"/>
      <c r="H300" s="57"/>
      <c r="I300" s="57"/>
      <c r="J300" s="57"/>
      <c r="K300" s="57"/>
      <c r="L300" s="57"/>
      <c r="M300" s="57"/>
      <c r="N300" s="9"/>
      <c r="O300" s="9"/>
      <c r="P300" s="9"/>
      <c r="Q300" s="57"/>
      <c r="R300" s="57"/>
      <c r="S300" s="57"/>
      <c r="T300" s="151"/>
      <c r="U300" s="152"/>
      <c r="AH300" s="134"/>
      <c r="AI300" s="134"/>
      <c r="AJ300" s="134"/>
      <c r="AK300" s="134"/>
      <c r="AM300" s="135"/>
      <c r="AN300" s="136"/>
    </row>
    <row r="301" spans="1:40" ht="15" customHeight="1" x14ac:dyDescent="0.25">
      <c r="A301" s="262"/>
      <c r="B301" s="16"/>
      <c r="C301" s="16" t="s">
        <v>212</v>
      </c>
      <c r="D301" s="16"/>
      <c r="E301" s="16"/>
      <c r="F301" s="174">
        <v>2017</v>
      </c>
      <c r="G301" s="175"/>
      <c r="H301" s="64">
        <v>1619</v>
      </c>
      <c r="I301" s="64"/>
      <c r="J301" s="64"/>
      <c r="K301" s="64">
        <v>174</v>
      </c>
      <c r="L301" s="64"/>
      <c r="M301" s="64"/>
      <c r="N301" s="91">
        <f>+K301/H301*100</f>
        <v>10.747374922791847</v>
      </c>
      <c r="O301" s="6"/>
      <c r="P301" s="6"/>
      <c r="Q301" s="64">
        <v>80</v>
      </c>
      <c r="R301" s="64"/>
      <c r="S301" s="64"/>
      <c r="T301" s="91">
        <f>+Q301/H301*100</f>
        <v>4.9413218035824578</v>
      </c>
      <c r="AH301" s="134"/>
      <c r="AI301" s="134"/>
      <c r="AJ301" s="134"/>
      <c r="AM301" s="135"/>
      <c r="AN301" s="136"/>
    </row>
    <row r="302" spans="1:40" ht="15" customHeight="1" x14ac:dyDescent="0.25">
      <c r="A302" s="262"/>
      <c r="B302" s="16"/>
      <c r="C302" s="16" t="s">
        <v>161</v>
      </c>
      <c r="D302" s="16"/>
      <c r="E302" s="36"/>
      <c r="F302" s="174">
        <v>2018</v>
      </c>
      <c r="G302" s="175"/>
      <c r="H302" s="64">
        <v>1736</v>
      </c>
      <c r="I302" s="64"/>
      <c r="J302" s="64"/>
      <c r="K302" s="64">
        <v>230</v>
      </c>
      <c r="L302" s="64"/>
      <c r="M302" s="64"/>
      <c r="N302" s="91">
        <f t="shared" ref="N302:N308" si="65">+K302/H302*100</f>
        <v>13.248847926267281</v>
      </c>
      <c r="O302" s="6"/>
      <c r="P302" s="6"/>
      <c r="Q302" s="64">
        <v>113</v>
      </c>
      <c r="R302" s="64"/>
      <c r="S302" s="64"/>
      <c r="T302" s="91">
        <f t="shared" ref="T302:T308" si="66">+Q302/H302*100</f>
        <v>6.5092165898617509</v>
      </c>
      <c r="AH302" s="134"/>
      <c r="AI302" s="134"/>
      <c r="AJ302" s="134"/>
      <c r="AM302" s="135"/>
      <c r="AN302" s="136"/>
    </row>
    <row r="303" spans="1:40" ht="15" customHeight="1" x14ac:dyDescent="0.25">
      <c r="A303" s="262"/>
      <c r="B303" s="16"/>
      <c r="C303" s="19" t="s">
        <v>166</v>
      </c>
      <c r="D303" s="19"/>
      <c r="E303" s="16"/>
      <c r="F303" s="174">
        <v>2019</v>
      </c>
      <c r="G303" s="175"/>
      <c r="H303" s="64">
        <v>1832</v>
      </c>
      <c r="I303" s="64"/>
      <c r="J303" s="64"/>
      <c r="K303" s="64">
        <v>221</v>
      </c>
      <c r="L303" s="64"/>
      <c r="M303" s="64"/>
      <c r="N303" s="91">
        <f t="shared" si="65"/>
        <v>12.063318777292578</v>
      </c>
      <c r="O303" s="6"/>
      <c r="P303" s="6"/>
      <c r="Q303" s="64">
        <v>125</v>
      </c>
      <c r="R303" s="64"/>
      <c r="S303" s="64"/>
      <c r="T303" s="91">
        <f t="shared" si="66"/>
        <v>6.823144104803494</v>
      </c>
      <c r="AH303" s="134"/>
      <c r="AI303" s="134"/>
      <c r="AJ303" s="134"/>
      <c r="AM303" s="135"/>
      <c r="AN303" s="136"/>
    </row>
    <row r="304" spans="1:40" ht="15" customHeight="1" x14ac:dyDescent="0.25">
      <c r="A304" s="262"/>
      <c r="B304" s="16"/>
      <c r="C304" s="19" t="s">
        <v>129</v>
      </c>
      <c r="D304" s="19"/>
      <c r="E304" s="16"/>
      <c r="F304" s="174">
        <v>2020</v>
      </c>
      <c r="G304" s="175"/>
      <c r="H304" s="64">
        <v>1860</v>
      </c>
      <c r="I304" s="64"/>
      <c r="J304" s="64"/>
      <c r="K304" s="64">
        <v>168</v>
      </c>
      <c r="L304" s="64"/>
      <c r="M304" s="64"/>
      <c r="N304" s="91">
        <f t="shared" si="65"/>
        <v>9.0322580645161281</v>
      </c>
      <c r="O304" s="6"/>
      <c r="P304" s="6"/>
      <c r="Q304" s="64">
        <v>140</v>
      </c>
      <c r="R304" s="64"/>
      <c r="S304" s="64"/>
      <c r="T304" s="91">
        <f t="shared" si="66"/>
        <v>7.5268817204301079</v>
      </c>
      <c r="AH304" s="134"/>
      <c r="AI304" s="134"/>
      <c r="AJ304" s="134"/>
      <c r="AM304" s="135"/>
      <c r="AN304" s="136"/>
    </row>
    <row r="305" spans="1:40" ht="15" customHeight="1" x14ac:dyDescent="0.25">
      <c r="A305" s="262"/>
      <c r="B305" s="16"/>
      <c r="C305" s="16"/>
      <c r="D305" s="16"/>
      <c r="E305" s="16"/>
      <c r="F305" s="174">
        <v>2021</v>
      </c>
      <c r="G305" s="175"/>
      <c r="H305" s="64">
        <v>1906</v>
      </c>
      <c r="I305" s="64"/>
      <c r="J305" s="64"/>
      <c r="K305" s="64">
        <v>156</v>
      </c>
      <c r="L305" s="64"/>
      <c r="M305" s="64"/>
      <c r="N305" s="91">
        <f t="shared" si="65"/>
        <v>8.1846799580272833</v>
      </c>
      <c r="O305" s="6"/>
      <c r="P305" s="6"/>
      <c r="Q305" s="64">
        <v>110</v>
      </c>
      <c r="R305" s="64"/>
      <c r="S305" s="64"/>
      <c r="T305" s="91">
        <f t="shared" si="66"/>
        <v>5.7712486883525713</v>
      </c>
    </row>
    <row r="306" spans="1:40" ht="15" customHeight="1" x14ac:dyDescent="0.25">
      <c r="A306" s="262"/>
      <c r="B306" s="16"/>
      <c r="C306" s="16"/>
      <c r="D306" s="16"/>
      <c r="E306" s="16"/>
      <c r="F306" s="174">
        <v>2022</v>
      </c>
      <c r="G306" s="175"/>
      <c r="H306" s="64">
        <v>1925</v>
      </c>
      <c r="I306" s="64"/>
      <c r="J306" s="64"/>
      <c r="K306" s="64">
        <v>185</v>
      </c>
      <c r="L306" s="64"/>
      <c r="M306" s="64"/>
      <c r="N306" s="91">
        <f t="shared" si="65"/>
        <v>9.6103896103896105</v>
      </c>
      <c r="O306" s="6"/>
      <c r="P306" s="6"/>
      <c r="Q306" s="64">
        <v>166</v>
      </c>
      <c r="R306" s="64"/>
      <c r="S306" s="64"/>
      <c r="T306" s="91">
        <f t="shared" si="66"/>
        <v>8.6233766233766236</v>
      </c>
    </row>
    <row r="307" spans="1:40" ht="15" customHeight="1" x14ac:dyDescent="0.25">
      <c r="A307" s="262"/>
      <c r="B307" s="16"/>
      <c r="C307" s="16"/>
      <c r="D307" s="16"/>
      <c r="E307" s="16"/>
      <c r="F307" s="174">
        <v>2023</v>
      </c>
      <c r="G307" s="175"/>
      <c r="H307" s="64">
        <v>2037</v>
      </c>
      <c r="I307" s="64"/>
      <c r="J307" s="64"/>
      <c r="K307" s="64">
        <v>218</v>
      </c>
      <c r="L307" s="64"/>
      <c r="M307" s="64"/>
      <c r="N307" s="91">
        <f t="shared" si="65"/>
        <v>10.702012763868433</v>
      </c>
      <c r="O307" s="6"/>
      <c r="P307" s="6"/>
      <c r="Q307" s="64">
        <v>106</v>
      </c>
      <c r="R307" s="64"/>
      <c r="S307" s="64"/>
      <c r="T307" s="91">
        <f t="shared" si="66"/>
        <v>5.2037309769268534</v>
      </c>
    </row>
    <row r="308" spans="1:40" ht="15" customHeight="1" x14ac:dyDescent="0.25">
      <c r="A308" s="262"/>
      <c r="B308" s="16"/>
      <c r="C308" s="16"/>
      <c r="D308" s="16"/>
      <c r="E308" s="16"/>
      <c r="F308" s="174">
        <v>2024</v>
      </c>
      <c r="G308" s="175"/>
      <c r="H308" s="64">
        <v>2156</v>
      </c>
      <c r="I308" s="64"/>
      <c r="J308" s="64"/>
      <c r="K308" s="64">
        <v>211</v>
      </c>
      <c r="L308" s="64"/>
      <c r="M308" s="64"/>
      <c r="N308" s="91">
        <f t="shared" si="65"/>
        <v>9.7866419294990727</v>
      </c>
      <c r="O308" s="6"/>
      <c r="P308" s="6"/>
      <c r="Q308" s="64">
        <v>92</v>
      </c>
      <c r="R308" s="64"/>
      <c r="S308" s="64"/>
      <c r="T308" s="91">
        <f t="shared" si="66"/>
        <v>4.2671614100185531</v>
      </c>
    </row>
    <row r="309" spans="1:40" ht="5.4" customHeight="1" x14ac:dyDescent="0.25">
      <c r="A309" s="26"/>
      <c r="B309" s="17"/>
      <c r="C309" s="17"/>
      <c r="D309" s="17"/>
      <c r="E309" s="17"/>
      <c r="F309" s="32"/>
      <c r="G309" s="27"/>
      <c r="H309" s="65"/>
      <c r="I309" s="65"/>
      <c r="J309" s="65"/>
      <c r="K309" s="65"/>
      <c r="L309" s="65"/>
      <c r="M309" s="65"/>
      <c r="N309" s="13"/>
      <c r="O309" s="13"/>
      <c r="P309" s="13"/>
      <c r="Q309" s="65"/>
      <c r="R309" s="65"/>
      <c r="S309" s="65"/>
      <c r="T309" s="153"/>
      <c r="AN309" s="134"/>
    </row>
    <row r="310" spans="1:40" ht="5.4" customHeight="1" x14ac:dyDescent="0.25">
      <c r="A310" s="24"/>
      <c r="B310" s="33"/>
      <c r="C310" s="33"/>
      <c r="D310" s="33"/>
      <c r="E310" s="33"/>
      <c r="F310" s="31"/>
      <c r="G310" s="37"/>
      <c r="H310" s="57"/>
      <c r="I310" s="57"/>
      <c r="J310" s="57"/>
      <c r="K310" s="57"/>
      <c r="L310" s="57"/>
      <c r="M310" s="57"/>
      <c r="N310" s="9"/>
      <c r="O310" s="9"/>
      <c r="P310" s="9"/>
      <c r="Q310" s="57"/>
      <c r="R310" s="57"/>
      <c r="S310" s="57"/>
      <c r="T310" s="151"/>
      <c r="U310" s="152"/>
      <c r="AH310" s="134"/>
      <c r="AI310" s="134"/>
      <c r="AJ310" s="134"/>
      <c r="AK310" s="134"/>
      <c r="AM310" s="135"/>
      <c r="AN310" s="136"/>
    </row>
    <row r="311" spans="1:40" ht="15" customHeight="1" x14ac:dyDescent="0.25">
      <c r="A311" s="259"/>
      <c r="B311" s="18"/>
      <c r="C311" s="16" t="s">
        <v>185</v>
      </c>
      <c r="D311" s="16"/>
      <c r="E311" s="16"/>
      <c r="F311" s="174">
        <v>2017</v>
      </c>
      <c r="G311" s="175"/>
      <c r="H311" s="64">
        <v>209750</v>
      </c>
      <c r="I311" s="64"/>
      <c r="J311" s="64"/>
      <c r="K311" s="64">
        <v>13341</v>
      </c>
      <c r="L311" s="64"/>
      <c r="M311" s="64"/>
      <c r="N311" s="91">
        <f>+K311/H311*100</f>
        <v>6.3604290822407625</v>
      </c>
      <c r="O311" s="6"/>
      <c r="P311" s="6"/>
      <c r="Q311" s="64">
        <v>30700</v>
      </c>
      <c r="R311" s="64"/>
      <c r="S311" s="64"/>
      <c r="T311" s="91">
        <f>+Q311/H311*100</f>
        <v>14.636471990464839</v>
      </c>
      <c r="AH311" s="134"/>
      <c r="AI311" s="134"/>
      <c r="AJ311" s="134"/>
      <c r="AM311" s="135"/>
      <c r="AN311" s="136"/>
    </row>
    <row r="312" spans="1:40" ht="15" customHeight="1" x14ac:dyDescent="0.25">
      <c r="A312" s="259"/>
      <c r="B312" s="18"/>
      <c r="C312" s="19" t="s">
        <v>186</v>
      </c>
      <c r="D312" s="19"/>
      <c r="E312" s="19"/>
      <c r="F312" s="174">
        <v>2018</v>
      </c>
      <c r="G312" s="175"/>
      <c r="H312" s="64">
        <v>197004</v>
      </c>
      <c r="I312" s="64"/>
      <c r="J312" s="64"/>
      <c r="K312" s="64">
        <v>12706</v>
      </c>
      <c r="L312" s="64"/>
      <c r="M312" s="64"/>
      <c r="N312" s="91">
        <f t="shared" ref="N312:N318" si="67">+K312/H312*100</f>
        <v>6.4496152362388575</v>
      </c>
      <c r="O312" s="6"/>
      <c r="P312" s="6"/>
      <c r="Q312" s="64">
        <v>25452</v>
      </c>
      <c r="R312" s="64"/>
      <c r="S312" s="64"/>
      <c r="T312" s="91">
        <f t="shared" ref="T312:T318" si="68">+Q312/H312*100</f>
        <v>12.919534628738502</v>
      </c>
      <c r="AH312" s="134"/>
      <c r="AI312" s="134"/>
      <c r="AJ312" s="134"/>
      <c r="AM312" s="135"/>
      <c r="AN312" s="136"/>
    </row>
    <row r="313" spans="1:40" ht="15" customHeight="1" x14ac:dyDescent="0.25">
      <c r="A313" s="259"/>
      <c r="B313" s="18"/>
      <c r="C313" s="18"/>
      <c r="D313" s="18"/>
      <c r="E313" s="18"/>
      <c r="F313" s="174">
        <v>2019</v>
      </c>
      <c r="G313" s="175"/>
      <c r="H313" s="64">
        <v>190798</v>
      </c>
      <c r="I313" s="64"/>
      <c r="J313" s="64"/>
      <c r="K313" s="64">
        <v>12732</v>
      </c>
      <c r="L313" s="64"/>
      <c r="M313" s="64"/>
      <c r="N313" s="91">
        <f t="shared" si="67"/>
        <v>6.6730259227035917</v>
      </c>
      <c r="O313" s="6"/>
      <c r="P313" s="6"/>
      <c r="Q313" s="64">
        <v>18938</v>
      </c>
      <c r="R313" s="64"/>
      <c r="S313" s="64"/>
      <c r="T313" s="91">
        <f t="shared" si="68"/>
        <v>9.9256805626893367</v>
      </c>
      <c r="AH313" s="134"/>
      <c r="AI313" s="134"/>
      <c r="AJ313" s="134"/>
      <c r="AM313" s="135"/>
      <c r="AN313" s="136"/>
    </row>
    <row r="314" spans="1:40" ht="15" customHeight="1" x14ac:dyDescent="0.25">
      <c r="A314" s="259"/>
      <c r="B314" s="18"/>
      <c r="C314" s="18"/>
      <c r="D314" s="18"/>
      <c r="E314" s="18"/>
      <c r="F314" s="174">
        <v>2020</v>
      </c>
      <c r="G314" s="175"/>
      <c r="H314" s="64">
        <v>184998</v>
      </c>
      <c r="I314" s="64"/>
      <c r="J314" s="64"/>
      <c r="K314" s="64">
        <v>13193</v>
      </c>
      <c r="L314" s="64"/>
      <c r="M314" s="64"/>
      <c r="N314" s="91">
        <f t="shared" si="67"/>
        <v>7.1314284478751127</v>
      </c>
      <c r="O314" s="6"/>
      <c r="P314" s="6"/>
      <c r="Q314" s="64">
        <v>18993</v>
      </c>
      <c r="R314" s="64"/>
      <c r="S314" s="64"/>
      <c r="T314" s="91">
        <f t="shared" si="68"/>
        <v>10.266597476729478</v>
      </c>
      <c r="AH314" s="134"/>
      <c r="AI314" s="134"/>
      <c r="AJ314" s="134"/>
      <c r="AM314" s="135"/>
      <c r="AN314" s="136"/>
    </row>
    <row r="315" spans="1:40" ht="15" customHeight="1" x14ac:dyDescent="0.25">
      <c r="A315" s="259"/>
      <c r="B315" s="18"/>
      <c r="C315" s="18"/>
      <c r="D315" s="18"/>
      <c r="E315" s="18"/>
      <c r="F315" s="174">
        <v>2021</v>
      </c>
      <c r="G315" s="175"/>
      <c r="H315" s="64">
        <v>190754</v>
      </c>
      <c r="I315" s="64"/>
      <c r="J315" s="64"/>
      <c r="K315" s="64">
        <v>14554</v>
      </c>
      <c r="L315" s="64"/>
      <c r="M315" s="64"/>
      <c r="N315" s="91">
        <f t="shared" si="67"/>
        <v>7.629722050389506</v>
      </c>
      <c r="O315" s="6"/>
      <c r="P315" s="6"/>
      <c r="Q315" s="64">
        <v>8798</v>
      </c>
      <c r="R315" s="64"/>
      <c r="S315" s="64"/>
      <c r="T315" s="91">
        <f t="shared" si="68"/>
        <v>4.6122230726485425</v>
      </c>
      <c r="AH315" s="134"/>
      <c r="AI315" s="134"/>
      <c r="AJ315" s="134"/>
      <c r="AK315" s="134"/>
      <c r="AM315" s="135"/>
      <c r="AN315" s="136"/>
    </row>
    <row r="316" spans="1:40" ht="15" customHeight="1" x14ac:dyDescent="0.25">
      <c r="A316" s="259"/>
      <c r="B316" s="18"/>
      <c r="C316" s="18"/>
      <c r="D316" s="18"/>
      <c r="E316" s="18"/>
      <c r="F316" s="174">
        <v>2022</v>
      </c>
      <c r="G316" s="175"/>
      <c r="H316" s="64">
        <v>188372</v>
      </c>
      <c r="I316" s="64"/>
      <c r="J316" s="64"/>
      <c r="K316" s="64">
        <v>14349</v>
      </c>
      <c r="L316" s="64"/>
      <c r="M316" s="64"/>
      <c r="N316" s="91">
        <f t="shared" si="67"/>
        <v>7.6173741320366082</v>
      </c>
      <c r="O316" s="6"/>
      <c r="P316" s="6"/>
      <c r="Q316" s="64">
        <v>16731</v>
      </c>
      <c r="R316" s="64"/>
      <c r="S316" s="64"/>
      <c r="T316" s="91">
        <f t="shared" si="68"/>
        <v>8.8818932750090251</v>
      </c>
      <c r="AH316" s="134"/>
      <c r="AI316" s="134"/>
      <c r="AJ316" s="134"/>
      <c r="AM316" s="135"/>
      <c r="AN316" s="136"/>
    </row>
    <row r="317" spans="1:40" ht="15" customHeight="1" x14ac:dyDescent="0.25">
      <c r="A317" s="259"/>
      <c r="B317" s="18"/>
      <c r="C317" s="18"/>
      <c r="D317" s="18"/>
      <c r="E317" s="18"/>
      <c r="F317" s="174">
        <v>2023</v>
      </c>
      <c r="G317" s="175"/>
      <c r="H317" s="64">
        <v>194008</v>
      </c>
      <c r="I317" s="64"/>
      <c r="J317" s="64"/>
      <c r="K317" s="64">
        <v>15363</v>
      </c>
      <c r="L317" s="64"/>
      <c r="M317" s="64"/>
      <c r="N317" s="91">
        <f t="shared" si="67"/>
        <v>7.9187456187373719</v>
      </c>
      <c r="O317" s="6"/>
      <c r="P317" s="6"/>
      <c r="Q317" s="64">
        <v>9727</v>
      </c>
      <c r="R317" s="64"/>
      <c r="S317" s="64"/>
      <c r="T317" s="91">
        <f t="shared" si="68"/>
        <v>5.0137107748134095</v>
      </c>
      <c r="AH317" s="134"/>
      <c r="AI317" s="134"/>
      <c r="AJ317" s="134"/>
      <c r="AM317" s="135"/>
      <c r="AN317" s="136"/>
    </row>
    <row r="318" spans="1:40" ht="15" customHeight="1" x14ac:dyDescent="0.25">
      <c r="A318" s="259"/>
      <c r="B318" s="18"/>
      <c r="C318" s="18"/>
      <c r="D318" s="18"/>
      <c r="E318" s="18"/>
      <c r="F318" s="174">
        <v>2024</v>
      </c>
      <c r="G318" s="175"/>
      <c r="H318" s="64">
        <v>202003</v>
      </c>
      <c r="I318" s="64"/>
      <c r="J318" s="64"/>
      <c r="K318" s="64">
        <v>16695</v>
      </c>
      <c r="L318" s="64"/>
      <c r="M318" s="64"/>
      <c r="N318" s="91">
        <f t="shared" si="67"/>
        <v>8.2647287416523518</v>
      </c>
      <c r="O318" s="6"/>
      <c r="P318" s="6"/>
      <c r="Q318" s="64">
        <v>8700</v>
      </c>
      <c r="R318" s="64"/>
      <c r="S318" s="64"/>
      <c r="T318" s="91">
        <f t="shared" si="68"/>
        <v>4.3068667297020342</v>
      </c>
      <c r="AH318" s="134"/>
      <c r="AI318" s="134"/>
      <c r="AJ318" s="134"/>
      <c r="AM318" s="135"/>
      <c r="AN318" s="136"/>
    </row>
    <row r="319" spans="1:40" ht="5.4" customHeight="1" x14ac:dyDescent="0.25">
      <c r="A319" s="29"/>
      <c r="B319" s="35"/>
      <c r="C319" s="35"/>
      <c r="D319" s="35"/>
      <c r="E319" s="35"/>
      <c r="F319" s="32"/>
      <c r="G319" s="27"/>
      <c r="H319" s="65"/>
      <c r="I319" s="65"/>
      <c r="J319" s="65"/>
      <c r="K319" s="65"/>
      <c r="L319" s="65"/>
      <c r="M319" s="65"/>
      <c r="N319" s="13"/>
      <c r="O319" s="13"/>
      <c r="P319" s="13"/>
      <c r="Q319" s="65"/>
      <c r="R319" s="65"/>
      <c r="S319" s="65"/>
      <c r="T319" s="153"/>
      <c r="AH319" s="134"/>
      <c r="AI319" s="134"/>
      <c r="AJ319" s="134"/>
      <c r="AM319" s="135"/>
      <c r="AN319" s="136"/>
    </row>
    <row r="320" spans="1:40" ht="5.4" customHeight="1" x14ac:dyDescent="0.25">
      <c r="A320" s="28"/>
      <c r="B320" s="34"/>
      <c r="C320" s="34"/>
      <c r="D320" s="34"/>
      <c r="E320" s="34"/>
      <c r="F320" s="31"/>
      <c r="G320" s="37"/>
      <c r="H320" s="57"/>
      <c r="I320" s="57"/>
      <c r="J320" s="57"/>
      <c r="K320" s="57"/>
      <c r="L320" s="57"/>
      <c r="M320" s="57"/>
      <c r="N320" s="9"/>
      <c r="O320" s="9"/>
      <c r="P320" s="9"/>
      <c r="Q320" s="57"/>
      <c r="R320" s="57"/>
      <c r="S320" s="57"/>
      <c r="T320" s="151"/>
      <c r="U320" s="152"/>
      <c r="AH320" s="134"/>
      <c r="AI320" s="134"/>
      <c r="AJ320" s="134"/>
      <c r="AM320" s="135"/>
      <c r="AN320" s="136"/>
    </row>
    <row r="321" spans="1:40" ht="15" customHeight="1" x14ac:dyDescent="0.25">
      <c r="A321" s="259"/>
      <c r="B321" s="18"/>
      <c r="C321" s="16" t="s">
        <v>74</v>
      </c>
      <c r="D321" s="16"/>
      <c r="E321" s="16"/>
      <c r="F321" s="174">
        <v>2017</v>
      </c>
      <c r="G321" s="175"/>
      <c r="H321" s="64">
        <v>23215</v>
      </c>
      <c r="I321" s="64"/>
      <c r="J321" s="64"/>
      <c r="K321" s="64">
        <v>1379</v>
      </c>
      <c r="L321" s="64"/>
      <c r="M321" s="64"/>
      <c r="N321" s="91">
        <f>+K321/H321*100</f>
        <v>5.9401249192332539</v>
      </c>
      <c r="O321" s="6"/>
      <c r="P321" s="6"/>
      <c r="Q321" s="64">
        <v>1935</v>
      </c>
      <c r="R321" s="64"/>
      <c r="S321" s="64"/>
      <c r="T321" s="91">
        <f>+Q321/H321*100</f>
        <v>8.3351281499030794</v>
      </c>
      <c r="AH321" s="134"/>
      <c r="AI321" s="134"/>
      <c r="AJ321" s="134"/>
      <c r="AM321" s="135"/>
      <c r="AN321" s="136"/>
    </row>
    <row r="322" spans="1:40" ht="15" customHeight="1" x14ac:dyDescent="0.25">
      <c r="A322" s="259"/>
      <c r="B322" s="18"/>
      <c r="C322" s="19" t="s">
        <v>75</v>
      </c>
      <c r="D322" s="19"/>
      <c r="E322" s="19"/>
      <c r="F322" s="174">
        <v>2018</v>
      </c>
      <c r="G322" s="175"/>
      <c r="H322" s="64">
        <v>22993</v>
      </c>
      <c r="I322" s="64"/>
      <c r="J322" s="64"/>
      <c r="K322" s="64">
        <v>1421</v>
      </c>
      <c r="L322" s="64"/>
      <c r="M322" s="64"/>
      <c r="N322" s="91">
        <f t="shared" ref="N322:N328" si="69">+K322/H322*100</f>
        <v>6.1801417822815639</v>
      </c>
      <c r="O322" s="6"/>
      <c r="P322" s="6"/>
      <c r="Q322" s="64">
        <v>1643</v>
      </c>
      <c r="R322" s="64"/>
      <c r="S322" s="64"/>
      <c r="T322" s="91">
        <f t="shared" ref="T322:T328" si="70">+Q322/H322*100</f>
        <v>7.1456530248336456</v>
      </c>
      <c r="AH322" s="134"/>
      <c r="AI322" s="134"/>
      <c r="AJ322" s="134"/>
      <c r="AM322" s="135"/>
      <c r="AN322" s="136"/>
    </row>
    <row r="323" spans="1:40" ht="15" customHeight="1" x14ac:dyDescent="0.25">
      <c r="A323" s="259"/>
      <c r="B323" s="18"/>
      <c r="C323" s="18"/>
      <c r="D323" s="18"/>
      <c r="E323" s="18"/>
      <c r="F323" s="174">
        <v>2019</v>
      </c>
      <c r="G323" s="175"/>
      <c r="H323" s="64">
        <v>23005</v>
      </c>
      <c r="I323" s="64"/>
      <c r="J323" s="64"/>
      <c r="K323" s="64">
        <v>1455</v>
      </c>
      <c r="L323" s="64"/>
      <c r="M323" s="64"/>
      <c r="N323" s="91">
        <f t="shared" si="69"/>
        <v>6.3247120191262773</v>
      </c>
      <c r="O323" s="6"/>
      <c r="P323" s="6"/>
      <c r="Q323" s="64">
        <v>1443</v>
      </c>
      <c r="R323" s="64"/>
      <c r="S323" s="64"/>
      <c r="T323" s="91">
        <f t="shared" si="70"/>
        <v>6.2725494457726585</v>
      </c>
      <c r="AH323" s="134"/>
      <c r="AI323" s="134"/>
      <c r="AJ323" s="134"/>
      <c r="AM323" s="135"/>
      <c r="AN323" s="136"/>
    </row>
    <row r="324" spans="1:40" ht="15" customHeight="1" x14ac:dyDescent="0.25">
      <c r="A324" s="259"/>
      <c r="B324" s="18"/>
      <c r="C324" s="18"/>
      <c r="D324" s="18"/>
      <c r="E324" s="18"/>
      <c r="F324" s="174">
        <v>2020</v>
      </c>
      <c r="G324" s="175"/>
      <c r="H324" s="64">
        <v>23018</v>
      </c>
      <c r="I324" s="64"/>
      <c r="J324" s="64"/>
      <c r="K324" s="64">
        <v>1550</v>
      </c>
      <c r="L324" s="64"/>
      <c r="M324" s="64"/>
      <c r="N324" s="91">
        <f t="shared" si="69"/>
        <v>6.733860457033626</v>
      </c>
      <c r="O324" s="6"/>
      <c r="P324" s="6"/>
      <c r="Q324" s="64">
        <v>1537</v>
      </c>
      <c r="R324" s="64"/>
      <c r="S324" s="64"/>
      <c r="T324" s="91">
        <f t="shared" si="70"/>
        <v>6.6773829177165691</v>
      </c>
      <c r="AH324" s="134"/>
      <c r="AI324" s="134"/>
      <c r="AJ324" s="134"/>
      <c r="AK324" s="134"/>
      <c r="AM324" s="135"/>
      <c r="AN324" s="136"/>
    </row>
    <row r="325" spans="1:40" ht="15" customHeight="1" x14ac:dyDescent="0.25">
      <c r="A325" s="259"/>
      <c r="B325" s="18"/>
      <c r="C325" s="18"/>
      <c r="D325" s="18"/>
      <c r="E325" s="18"/>
      <c r="F325" s="174">
        <v>2021</v>
      </c>
      <c r="G325" s="175"/>
      <c r="H325" s="64">
        <v>23970</v>
      </c>
      <c r="I325" s="64"/>
      <c r="J325" s="64"/>
      <c r="K325" s="64">
        <v>1761</v>
      </c>
      <c r="L325" s="64"/>
      <c r="M325" s="64"/>
      <c r="N325" s="91">
        <f t="shared" si="69"/>
        <v>7.3466833541927414</v>
      </c>
      <c r="O325" s="6"/>
      <c r="P325" s="6"/>
      <c r="Q325" s="64">
        <v>809</v>
      </c>
      <c r="R325" s="64"/>
      <c r="S325" s="64"/>
      <c r="T325" s="91">
        <f t="shared" si="70"/>
        <v>3.3750521485189817</v>
      </c>
      <c r="AH325" s="134"/>
      <c r="AI325" s="134"/>
      <c r="AJ325" s="134"/>
      <c r="AM325" s="135"/>
      <c r="AN325" s="136"/>
    </row>
    <row r="326" spans="1:40" ht="15" customHeight="1" x14ac:dyDescent="0.25">
      <c r="A326" s="259"/>
      <c r="B326" s="18"/>
      <c r="C326" s="18"/>
      <c r="D326" s="18"/>
      <c r="E326" s="18"/>
      <c r="F326" s="174">
        <v>2022</v>
      </c>
      <c r="G326" s="175"/>
      <c r="H326" s="64">
        <v>24078</v>
      </c>
      <c r="I326" s="64"/>
      <c r="J326" s="64"/>
      <c r="K326" s="64">
        <v>1688</v>
      </c>
      <c r="L326" s="64"/>
      <c r="M326" s="64"/>
      <c r="N326" s="91">
        <f t="shared" si="69"/>
        <v>7.0105490489243287</v>
      </c>
      <c r="O326" s="6"/>
      <c r="P326" s="6"/>
      <c r="Q326" s="64">
        <v>1580</v>
      </c>
      <c r="R326" s="64"/>
      <c r="S326" s="64"/>
      <c r="T326" s="91">
        <f t="shared" si="70"/>
        <v>6.5620068111969436</v>
      </c>
      <c r="AH326" s="134"/>
      <c r="AI326" s="134"/>
      <c r="AJ326" s="134"/>
      <c r="AM326" s="135"/>
      <c r="AN326" s="136"/>
    </row>
    <row r="327" spans="1:40" ht="15" customHeight="1" x14ac:dyDescent="0.25">
      <c r="A327" s="259"/>
      <c r="B327" s="18"/>
      <c r="C327" s="18"/>
      <c r="D327" s="18"/>
      <c r="E327" s="18"/>
      <c r="F327" s="174">
        <v>2023</v>
      </c>
      <c r="G327" s="175"/>
      <c r="H327" s="64">
        <v>24902</v>
      </c>
      <c r="I327" s="64"/>
      <c r="J327" s="64"/>
      <c r="K327" s="64">
        <v>1786</v>
      </c>
      <c r="L327" s="64"/>
      <c r="M327" s="64"/>
      <c r="N327" s="91">
        <f t="shared" si="69"/>
        <v>7.1721146895831662</v>
      </c>
      <c r="O327" s="6"/>
      <c r="P327" s="6"/>
      <c r="Q327" s="64">
        <v>962</v>
      </c>
      <c r="R327" s="64"/>
      <c r="S327" s="64"/>
      <c r="T327" s="91">
        <f t="shared" si="70"/>
        <v>3.8631435226086261</v>
      </c>
      <c r="AH327" s="134"/>
      <c r="AI327" s="134"/>
      <c r="AJ327" s="134"/>
      <c r="AM327" s="135"/>
      <c r="AN327" s="136"/>
    </row>
    <row r="328" spans="1:40" ht="15" customHeight="1" x14ac:dyDescent="0.25">
      <c r="A328" s="259"/>
      <c r="B328" s="18"/>
      <c r="C328" s="18"/>
      <c r="D328" s="18"/>
      <c r="E328" s="18"/>
      <c r="F328" s="174">
        <v>2024</v>
      </c>
      <c r="G328" s="175"/>
      <c r="H328" s="64">
        <v>25842</v>
      </c>
      <c r="I328" s="64"/>
      <c r="J328" s="64"/>
      <c r="K328" s="64">
        <v>1859</v>
      </c>
      <c r="L328" s="64"/>
      <c r="M328" s="64"/>
      <c r="N328" s="91">
        <f t="shared" si="69"/>
        <v>7.1937156566829197</v>
      </c>
      <c r="O328" s="6"/>
      <c r="P328" s="6"/>
      <c r="Q328" s="64">
        <v>919</v>
      </c>
      <c r="R328" s="64"/>
      <c r="S328" s="64"/>
      <c r="T328" s="91">
        <f t="shared" si="70"/>
        <v>3.5562262982741273</v>
      </c>
      <c r="AH328" s="134"/>
      <c r="AI328" s="134"/>
      <c r="AJ328" s="134"/>
      <c r="AM328" s="135"/>
      <c r="AN328" s="136"/>
    </row>
    <row r="329" spans="1:40" ht="5.4" customHeight="1" x14ac:dyDescent="0.25">
      <c r="A329" s="29"/>
      <c r="B329" s="35"/>
      <c r="C329" s="35"/>
      <c r="D329" s="35"/>
      <c r="E329" s="35"/>
      <c r="F329" s="422"/>
      <c r="G329" s="423"/>
      <c r="H329" s="65"/>
      <c r="I329" s="65"/>
      <c r="J329" s="65"/>
      <c r="K329" s="65"/>
      <c r="L329" s="65"/>
      <c r="M329" s="65"/>
      <c r="N329" s="13"/>
      <c r="O329" s="13"/>
      <c r="P329" s="13"/>
      <c r="Q329" s="65"/>
      <c r="R329" s="65"/>
      <c r="S329" s="65"/>
      <c r="T329" s="153"/>
      <c r="AH329" s="134"/>
      <c r="AI329" s="134"/>
      <c r="AJ329" s="134"/>
      <c r="AM329" s="135"/>
      <c r="AN329" s="136"/>
    </row>
    <row r="330" spans="1:40" ht="5.4" customHeight="1" x14ac:dyDescent="0.25">
      <c r="A330" s="28"/>
      <c r="B330" s="34"/>
      <c r="C330" s="34"/>
      <c r="D330" s="34"/>
      <c r="E330" s="34"/>
      <c r="F330" s="424"/>
      <c r="G330" s="425"/>
      <c r="H330" s="57"/>
      <c r="I330" s="57"/>
      <c r="J330" s="57"/>
      <c r="K330" s="57"/>
      <c r="L330" s="57"/>
      <c r="M330" s="57"/>
      <c r="N330" s="9"/>
      <c r="O330" s="9"/>
      <c r="P330" s="9"/>
      <c r="Q330" s="57"/>
      <c r="R330" s="57"/>
      <c r="S330" s="57"/>
      <c r="T330" s="151"/>
      <c r="U330" s="152"/>
      <c r="AH330" s="134"/>
      <c r="AI330" s="134"/>
      <c r="AJ330" s="134"/>
      <c r="AM330" s="135"/>
      <c r="AN330" s="136"/>
    </row>
    <row r="331" spans="1:40" ht="15" customHeight="1" x14ac:dyDescent="0.25">
      <c r="A331" s="259"/>
      <c r="B331" s="18"/>
      <c r="C331" s="16" t="s">
        <v>76</v>
      </c>
      <c r="D331" s="16"/>
      <c r="E331" s="16"/>
      <c r="F331" s="174">
        <v>2017</v>
      </c>
      <c r="G331" s="175"/>
      <c r="H331" s="64">
        <v>5340</v>
      </c>
      <c r="I331" s="64"/>
      <c r="J331" s="64"/>
      <c r="K331" s="64">
        <v>383</v>
      </c>
      <c r="L331" s="64"/>
      <c r="M331" s="64"/>
      <c r="N331" s="91">
        <f>+K331/H331*100</f>
        <v>7.1722846441947565</v>
      </c>
      <c r="O331" s="6"/>
      <c r="P331" s="6"/>
      <c r="Q331" s="64">
        <v>280</v>
      </c>
      <c r="R331" s="64"/>
      <c r="S331" s="64"/>
      <c r="T331" s="91">
        <f>+Q331/H331*100</f>
        <v>5.2434456928838955</v>
      </c>
      <c r="AH331" s="134"/>
      <c r="AI331" s="134"/>
      <c r="AJ331" s="134"/>
      <c r="AM331" s="135"/>
      <c r="AN331" s="136"/>
    </row>
    <row r="332" spans="1:40" ht="15" customHeight="1" x14ac:dyDescent="0.25">
      <c r="A332" s="259"/>
      <c r="B332" s="18"/>
      <c r="C332" s="19" t="s">
        <v>77</v>
      </c>
      <c r="D332" s="19"/>
      <c r="E332" s="19"/>
      <c r="F332" s="174">
        <v>2018</v>
      </c>
      <c r="G332" s="175"/>
      <c r="H332" s="64">
        <v>5423</v>
      </c>
      <c r="I332" s="64"/>
      <c r="J332" s="64"/>
      <c r="K332" s="64">
        <v>413</v>
      </c>
      <c r="L332" s="64"/>
      <c r="M332" s="64"/>
      <c r="N332" s="91">
        <f t="shared" ref="N332:N338" si="71">+K332/H332*100</f>
        <v>7.615710861146967</v>
      </c>
      <c r="O332" s="6"/>
      <c r="P332" s="6"/>
      <c r="Q332" s="64">
        <v>330</v>
      </c>
      <c r="R332" s="64"/>
      <c r="S332" s="64"/>
      <c r="T332" s="91">
        <f t="shared" ref="T332:T338" si="72">+Q332/H332*100</f>
        <v>6.0851926977687629</v>
      </c>
      <c r="AH332" s="134"/>
      <c r="AI332" s="134"/>
      <c r="AJ332" s="134"/>
      <c r="AM332" s="135"/>
      <c r="AN332" s="136"/>
    </row>
    <row r="333" spans="1:40" ht="15" customHeight="1" x14ac:dyDescent="0.25">
      <c r="A333" s="259"/>
      <c r="B333" s="18"/>
      <c r="C333" s="86"/>
      <c r="D333" s="18"/>
      <c r="E333" s="18"/>
      <c r="F333" s="174">
        <v>2019</v>
      </c>
      <c r="G333" s="175"/>
      <c r="H333" s="64">
        <v>5458</v>
      </c>
      <c r="I333" s="64"/>
      <c r="J333" s="64"/>
      <c r="K333" s="64">
        <v>364</v>
      </c>
      <c r="L333" s="64"/>
      <c r="M333" s="64"/>
      <c r="N333" s="91">
        <f t="shared" si="71"/>
        <v>6.6691095639428362</v>
      </c>
      <c r="O333" s="6"/>
      <c r="P333" s="6"/>
      <c r="Q333" s="64">
        <v>329</v>
      </c>
      <c r="R333" s="64"/>
      <c r="S333" s="64"/>
      <c r="T333" s="91">
        <f t="shared" si="72"/>
        <v>6.0278490289483333</v>
      </c>
      <c r="AH333" s="134"/>
      <c r="AI333" s="134"/>
      <c r="AJ333" s="134"/>
      <c r="AM333" s="135"/>
      <c r="AN333" s="136"/>
    </row>
    <row r="334" spans="1:40" ht="15" customHeight="1" x14ac:dyDescent="0.25">
      <c r="A334" s="259"/>
      <c r="B334" s="18"/>
      <c r="C334" s="86"/>
      <c r="D334" s="18"/>
      <c r="E334" s="18"/>
      <c r="F334" s="174">
        <v>2020</v>
      </c>
      <c r="G334" s="175"/>
      <c r="H334" s="64">
        <v>5349</v>
      </c>
      <c r="I334" s="64"/>
      <c r="J334" s="64"/>
      <c r="K334" s="64">
        <v>220</v>
      </c>
      <c r="L334" s="64"/>
      <c r="M334" s="64"/>
      <c r="N334" s="91">
        <f t="shared" si="71"/>
        <v>4.1129183024864453</v>
      </c>
      <c r="O334" s="6"/>
      <c r="P334" s="6"/>
      <c r="Q334" s="64">
        <v>329</v>
      </c>
      <c r="R334" s="64"/>
      <c r="S334" s="64"/>
      <c r="T334" s="91">
        <f t="shared" si="72"/>
        <v>6.1506823705365488</v>
      </c>
      <c r="AH334" s="134"/>
      <c r="AI334" s="134"/>
      <c r="AJ334" s="134"/>
      <c r="AM334" s="135"/>
      <c r="AN334" s="136"/>
    </row>
    <row r="335" spans="1:40" ht="15" customHeight="1" x14ac:dyDescent="0.25">
      <c r="A335" s="259"/>
      <c r="B335" s="18"/>
      <c r="C335" s="86"/>
      <c r="D335" s="18"/>
      <c r="E335" s="18"/>
      <c r="F335" s="174">
        <v>2021</v>
      </c>
      <c r="G335" s="175"/>
      <c r="H335" s="64">
        <v>5317</v>
      </c>
      <c r="I335" s="64"/>
      <c r="J335" s="64"/>
      <c r="K335" s="64">
        <v>187</v>
      </c>
      <c r="L335" s="64"/>
      <c r="M335" s="64"/>
      <c r="N335" s="91">
        <f t="shared" si="71"/>
        <v>3.5170208764340796</v>
      </c>
      <c r="O335" s="6"/>
      <c r="P335" s="6"/>
      <c r="Q335" s="64">
        <v>219</v>
      </c>
      <c r="R335" s="64"/>
      <c r="S335" s="64"/>
      <c r="T335" s="91">
        <f t="shared" si="72"/>
        <v>4.1188640210645096</v>
      </c>
      <c r="AH335" s="134"/>
      <c r="AI335" s="134"/>
      <c r="AJ335" s="134"/>
      <c r="AM335" s="135"/>
      <c r="AN335" s="136"/>
    </row>
    <row r="336" spans="1:40" ht="15" customHeight="1" x14ac:dyDescent="0.25">
      <c r="A336" s="259"/>
      <c r="B336" s="18"/>
      <c r="C336" s="86"/>
      <c r="D336" s="18"/>
      <c r="E336" s="18"/>
      <c r="F336" s="174">
        <v>2022</v>
      </c>
      <c r="G336" s="175"/>
      <c r="H336" s="64">
        <v>5188</v>
      </c>
      <c r="I336" s="64"/>
      <c r="J336" s="64"/>
      <c r="K336" s="64">
        <v>270</v>
      </c>
      <c r="L336" s="64"/>
      <c r="M336" s="64"/>
      <c r="N336" s="91">
        <f t="shared" si="71"/>
        <v>5.2043176561295299</v>
      </c>
      <c r="O336" s="6"/>
      <c r="P336" s="6"/>
      <c r="Q336" s="64">
        <v>399</v>
      </c>
      <c r="R336" s="64"/>
      <c r="S336" s="64"/>
      <c r="T336" s="91">
        <f t="shared" si="72"/>
        <v>7.6908249807247486</v>
      </c>
      <c r="AH336" s="134"/>
      <c r="AI336" s="134"/>
      <c r="AJ336" s="134"/>
      <c r="AM336" s="135"/>
      <c r="AN336" s="136"/>
    </row>
    <row r="337" spans="1:40" ht="15" customHeight="1" x14ac:dyDescent="0.25">
      <c r="A337" s="259"/>
      <c r="B337" s="18"/>
      <c r="C337" s="86"/>
      <c r="D337" s="18"/>
      <c r="E337" s="18"/>
      <c r="F337" s="174">
        <v>2023</v>
      </c>
      <c r="G337" s="175"/>
      <c r="H337" s="64">
        <v>5288</v>
      </c>
      <c r="I337" s="64"/>
      <c r="J337" s="64"/>
      <c r="K337" s="64">
        <v>357</v>
      </c>
      <c r="L337" s="64"/>
      <c r="M337" s="64"/>
      <c r="N337" s="91">
        <f t="shared" si="71"/>
        <v>6.7511346444780624</v>
      </c>
      <c r="O337" s="6"/>
      <c r="P337" s="6"/>
      <c r="Q337" s="64">
        <v>257</v>
      </c>
      <c r="R337" s="64"/>
      <c r="S337" s="64"/>
      <c r="T337" s="91">
        <f t="shared" si="72"/>
        <v>4.8600605143721634</v>
      </c>
      <c r="AH337" s="134"/>
      <c r="AI337" s="134"/>
      <c r="AJ337" s="134"/>
      <c r="AM337" s="135"/>
      <c r="AN337" s="136"/>
    </row>
    <row r="338" spans="1:40" ht="15" customHeight="1" x14ac:dyDescent="0.25">
      <c r="A338" s="259"/>
      <c r="B338" s="18"/>
      <c r="C338" s="86"/>
      <c r="D338" s="18"/>
      <c r="E338" s="18"/>
      <c r="F338" s="174">
        <v>2024</v>
      </c>
      <c r="G338" s="175"/>
      <c r="H338" s="64">
        <v>5540</v>
      </c>
      <c r="I338" s="64"/>
      <c r="J338" s="64"/>
      <c r="K338" s="64">
        <v>426</v>
      </c>
      <c r="L338" s="64"/>
      <c r="M338" s="64"/>
      <c r="N338" s="91">
        <f t="shared" si="71"/>
        <v>7.6895306859205776</v>
      </c>
      <c r="O338" s="6"/>
      <c r="P338" s="6"/>
      <c r="Q338" s="64">
        <v>174</v>
      </c>
      <c r="R338" s="64"/>
      <c r="S338" s="64"/>
      <c r="T338" s="91">
        <f t="shared" si="72"/>
        <v>3.140794223826715</v>
      </c>
      <c r="AH338" s="134"/>
      <c r="AI338" s="134"/>
      <c r="AJ338" s="134"/>
      <c r="AM338" s="135"/>
      <c r="AN338" s="136"/>
    </row>
    <row r="339" spans="1:40" ht="5.4" customHeight="1" thickBot="1" x14ac:dyDescent="0.3">
      <c r="A339" s="71"/>
      <c r="B339" s="72"/>
      <c r="C339" s="73"/>
      <c r="D339" s="72"/>
      <c r="E339" s="72"/>
      <c r="F339" s="74"/>
      <c r="G339" s="75"/>
      <c r="H339" s="69"/>
      <c r="I339" s="69"/>
      <c r="J339" s="69"/>
      <c r="K339" s="69"/>
      <c r="L339" s="69"/>
      <c r="M339" s="69"/>
      <c r="N339" s="70"/>
      <c r="O339" s="70"/>
      <c r="P339" s="70"/>
      <c r="Q339" s="69"/>
      <c r="R339" s="69"/>
      <c r="S339" s="69"/>
      <c r="T339" s="158"/>
      <c r="U339" s="133"/>
      <c r="AH339" s="134"/>
      <c r="AI339" s="134"/>
      <c r="AJ339" s="134"/>
      <c r="AM339" s="135"/>
      <c r="AN339" s="136"/>
    </row>
    <row r="340" spans="1:40" ht="12" customHeight="1" x14ac:dyDescent="0.25">
      <c r="A340" s="260" t="s">
        <v>27</v>
      </c>
      <c r="B340" s="260"/>
      <c r="C340" s="260"/>
      <c r="D340" s="260"/>
      <c r="E340" s="260"/>
      <c r="F340" s="260"/>
      <c r="G340" s="260"/>
      <c r="H340" s="260"/>
      <c r="I340" s="260"/>
      <c r="J340" s="260"/>
      <c r="K340" s="260"/>
      <c r="L340" s="260"/>
      <c r="M340" s="260"/>
      <c r="N340" s="260"/>
      <c r="O340" s="260"/>
      <c r="P340" s="260"/>
      <c r="Q340" s="260"/>
      <c r="R340" s="260"/>
      <c r="S340" s="260"/>
      <c r="T340" s="260"/>
      <c r="U340" s="260"/>
      <c r="AH340" s="134"/>
      <c r="AI340" s="134"/>
      <c r="AJ340" s="134"/>
      <c r="AK340" s="134"/>
      <c r="AM340" s="135"/>
      <c r="AN340" s="136"/>
    </row>
    <row r="341" spans="1:40" ht="12" customHeight="1" x14ac:dyDescent="0.25">
      <c r="A341" s="257" t="s">
        <v>133</v>
      </c>
      <c r="B341" s="257"/>
      <c r="C341" s="257"/>
      <c r="D341" s="257"/>
      <c r="E341" s="257"/>
      <c r="F341" s="257"/>
      <c r="G341" s="257"/>
      <c r="H341" s="257"/>
      <c r="I341" s="257"/>
      <c r="J341" s="257"/>
      <c r="K341" s="257"/>
      <c r="L341" s="257"/>
      <c r="M341" s="257"/>
      <c r="N341" s="257"/>
      <c r="O341" s="257"/>
      <c r="P341" s="257"/>
      <c r="Q341" s="257"/>
      <c r="R341" s="257"/>
      <c r="S341" s="257"/>
      <c r="T341" s="257"/>
      <c r="U341" s="257"/>
      <c r="AH341" s="134"/>
      <c r="AI341" s="134"/>
      <c r="AJ341" s="134"/>
      <c r="AK341" s="134"/>
      <c r="AM341" s="135"/>
      <c r="AN341" s="136"/>
    </row>
    <row r="342" spans="1:40" ht="12" customHeight="1" thickBot="1" x14ac:dyDescent="0.3">
      <c r="A342" s="109"/>
      <c r="B342" s="18"/>
      <c r="C342" s="86"/>
      <c r="D342" s="86"/>
      <c r="E342" s="86"/>
      <c r="F342" s="87"/>
      <c r="G342" s="25"/>
      <c r="H342" s="55"/>
      <c r="I342" s="55"/>
      <c r="J342" s="55"/>
      <c r="K342" s="55"/>
      <c r="L342" s="55"/>
      <c r="M342" s="55"/>
      <c r="N342" s="2"/>
      <c r="O342" s="2"/>
      <c r="P342" s="2"/>
      <c r="Q342" s="55"/>
      <c r="R342" s="55"/>
      <c r="S342" s="55"/>
      <c r="T342" s="165"/>
      <c r="AH342" s="134"/>
      <c r="AI342" s="134"/>
      <c r="AJ342" s="134"/>
      <c r="AM342" s="135"/>
      <c r="AN342" s="136"/>
    </row>
    <row r="343" spans="1:40" ht="27" customHeight="1" thickBot="1" x14ac:dyDescent="0.3">
      <c r="A343" s="240"/>
      <c r="B343" s="243" t="s">
        <v>215</v>
      </c>
      <c r="C343" s="243"/>
      <c r="D343" s="243"/>
      <c r="E343" s="101"/>
      <c r="F343" s="254" t="s">
        <v>23</v>
      </c>
      <c r="G343" s="110"/>
      <c r="H343" s="246" t="s">
        <v>137</v>
      </c>
      <c r="I343" s="106"/>
      <c r="J343" s="124"/>
      <c r="K343" s="249" t="s">
        <v>139</v>
      </c>
      <c r="L343" s="249"/>
      <c r="M343" s="249"/>
      <c r="N343" s="249"/>
      <c r="O343" s="249"/>
      <c r="P343" s="125"/>
      <c r="Q343" s="249" t="s">
        <v>140</v>
      </c>
      <c r="R343" s="249"/>
      <c r="S343" s="249"/>
      <c r="T343" s="249"/>
      <c r="U343" s="249"/>
      <c r="AH343" s="134"/>
      <c r="AI343" s="134"/>
      <c r="AJ343" s="134"/>
      <c r="AM343" s="135"/>
      <c r="AN343" s="136"/>
    </row>
    <row r="344" spans="1:40" ht="5.4" customHeight="1" x14ac:dyDescent="0.25">
      <c r="A344" s="241"/>
      <c r="B344" s="244"/>
      <c r="C344" s="244"/>
      <c r="D344" s="244"/>
      <c r="E344" s="102"/>
      <c r="F344" s="255"/>
      <c r="G344" s="111"/>
      <c r="H344" s="247"/>
      <c r="I344" s="107"/>
      <c r="J344" s="176"/>
      <c r="K344" s="177"/>
      <c r="L344" s="177"/>
      <c r="M344" s="177"/>
      <c r="N344" s="178"/>
      <c r="O344" s="178"/>
      <c r="P344" s="178"/>
      <c r="Q344" s="177"/>
      <c r="R344" s="177"/>
      <c r="S344" s="177"/>
      <c r="T344" s="178"/>
      <c r="U344" s="179"/>
      <c r="AH344" s="134"/>
      <c r="AI344" s="134"/>
      <c r="AJ344" s="134"/>
      <c r="AM344" s="135"/>
      <c r="AN344" s="136"/>
    </row>
    <row r="345" spans="1:40" ht="30" customHeight="1" x14ac:dyDescent="0.25">
      <c r="A345" s="241"/>
      <c r="B345" s="244"/>
      <c r="C345" s="244"/>
      <c r="D345" s="244"/>
      <c r="E345" s="102"/>
      <c r="F345" s="255"/>
      <c r="G345" s="50"/>
      <c r="H345" s="247"/>
      <c r="I345" s="88"/>
      <c r="J345" s="88"/>
      <c r="K345" s="107" t="s">
        <v>22</v>
      </c>
      <c r="L345" s="107"/>
      <c r="M345" s="107"/>
      <c r="N345" s="107" t="s">
        <v>63</v>
      </c>
      <c r="O345" s="107"/>
      <c r="P345" s="107"/>
      <c r="Q345" s="107" t="s">
        <v>22</v>
      </c>
      <c r="R345" s="107"/>
      <c r="S345" s="107"/>
      <c r="T345" s="107" t="s">
        <v>63</v>
      </c>
      <c r="U345" s="128"/>
      <c r="AH345" s="134"/>
      <c r="AI345" s="134"/>
      <c r="AJ345" s="134"/>
      <c r="AM345" s="135"/>
      <c r="AN345" s="136"/>
    </row>
    <row r="346" spans="1:40" ht="15" customHeight="1" x14ac:dyDescent="0.25">
      <c r="A346" s="111"/>
      <c r="B346" s="244"/>
      <c r="C346" s="244"/>
      <c r="D346" s="244"/>
      <c r="E346" s="102"/>
      <c r="F346" s="255"/>
      <c r="G346" s="50"/>
      <c r="H346" s="247"/>
      <c r="I346" s="88"/>
      <c r="J346" s="88"/>
      <c r="K346" s="107"/>
      <c r="L346" s="107"/>
      <c r="M346" s="107"/>
      <c r="N346" s="39" t="s">
        <v>62</v>
      </c>
      <c r="O346" s="39"/>
      <c r="P346" s="39"/>
      <c r="Q346" s="160"/>
      <c r="R346" s="160"/>
      <c r="S346" s="160"/>
      <c r="T346" s="39" t="s">
        <v>62</v>
      </c>
      <c r="U346" s="128"/>
      <c r="AH346" s="134"/>
      <c r="AI346" s="134"/>
      <c r="AJ346" s="134"/>
      <c r="AM346" s="135"/>
      <c r="AN346" s="136"/>
    </row>
    <row r="347" spans="1:40" ht="5.4" customHeight="1" thickBot="1" x14ac:dyDescent="0.3">
      <c r="A347" s="112"/>
      <c r="B347" s="245"/>
      <c r="C347" s="245"/>
      <c r="D347" s="245"/>
      <c r="E347" s="104"/>
      <c r="F347" s="256"/>
      <c r="G347" s="52"/>
      <c r="H347" s="248"/>
      <c r="I347" s="130"/>
      <c r="J347" s="130"/>
      <c r="K347" s="131"/>
      <c r="L347" s="131"/>
      <c r="M347" s="131"/>
      <c r="N347" s="47"/>
      <c r="O347" s="47"/>
      <c r="P347" s="47"/>
      <c r="Q347" s="132"/>
      <c r="R347" s="132"/>
      <c r="S347" s="132"/>
      <c r="T347" s="47"/>
      <c r="U347" s="133"/>
      <c r="AH347" s="134"/>
      <c r="AI347" s="134"/>
      <c r="AJ347" s="134"/>
      <c r="AM347" s="135"/>
      <c r="AN347" s="136"/>
    </row>
    <row r="348" spans="1:40" ht="5.4" customHeight="1" x14ac:dyDescent="0.25">
      <c r="A348" s="111"/>
      <c r="B348" s="102"/>
      <c r="C348" s="102"/>
      <c r="D348" s="102"/>
      <c r="E348" s="102"/>
      <c r="F348" s="54"/>
      <c r="G348" s="50"/>
      <c r="H348" s="49"/>
      <c r="I348" s="49"/>
      <c r="J348" s="49"/>
      <c r="K348" s="48"/>
      <c r="L348" s="48"/>
      <c r="M348" s="48"/>
      <c r="N348" s="107"/>
      <c r="O348" s="107"/>
      <c r="P348" s="107"/>
      <c r="Q348" s="48"/>
      <c r="R348" s="48"/>
      <c r="S348" s="48"/>
      <c r="T348" s="107"/>
    </row>
    <row r="349" spans="1:40" ht="15" customHeight="1" x14ac:dyDescent="0.25">
      <c r="A349" s="259"/>
      <c r="B349" s="18"/>
      <c r="C349" s="16" t="s">
        <v>78</v>
      </c>
      <c r="D349" s="16"/>
      <c r="E349" s="16"/>
      <c r="F349" s="174">
        <v>2017</v>
      </c>
      <c r="G349" s="175"/>
      <c r="H349" s="64">
        <v>20800</v>
      </c>
      <c r="I349" s="64"/>
      <c r="J349" s="64"/>
      <c r="K349" s="64">
        <v>2312</v>
      </c>
      <c r="L349" s="64"/>
      <c r="M349" s="64"/>
      <c r="N349" s="91">
        <f>+K349/H349*100</f>
        <v>11.115384615384617</v>
      </c>
      <c r="O349" s="6"/>
      <c r="P349" s="6"/>
      <c r="Q349" s="64">
        <v>1876</v>
      </c>
      <c r="R349" s="64"/>
      <c r="S349" s="64"/>
      <c r="T349" s="91">
        <f>+Q349/H349*100</f>
        <v>9.0192307692307701</v>
      </c>
    </row>
    <row r="350" spans="1:40" ht="15" customHeight="1" x14ac:dyDescent="0.25">
      <c r="A350" s="259"/>
      <c r="B350" s="18"/>
      <c r="C350" s="36" t="s">
        <v>141</v>
      </c>
      <c r="D350" s="36"/>
      <c r="E350" s="36"/>
      <c r="F350" s="174">
        <v>2018</v>
      </c>
      <c r="G350" s="175"/>
      <c r="H350" s="64">
        <v>21125</v>
      </c>
      <c r="I350" s="64"/>
      <c r="J350" s="64"/>
      <c r="K350" s="64">
        <v>2585</v>
      </c>
      <c r="L350" s="64"/>
      <c r="M350" s="64"/>
      <c r="N350" s="91">
        <f t="shared" ref="N350:N356" si="73">+K350/H350*100</f>
        <v>12.236686390532544</v>
      </c>
      <c r="O350" s="6"/>
      <c r="P350" s="6"/>
      <c r="Q350" s="64">
        <v>2260</v>
      </c>
      <c r="R350" s="64"/>
      <c r="S350" s="64"/>
      <c r="T350" s="91">
        <f t="shared" ref="T350:T356" si="74">+Q350/H350*100</f>
        <v>10.698224852071005</v>
      </c>
    </row>
    <row r="351" spans="1:40" ht="15" customHeight="1" x14ac:dyDescent="0.25">
      <c r="A351" s="259"/>
      <c r="B351" s="18"/>
      <c r="C351" s="18"/>
      <c r="D351" s="18"/>
      <c r="E351" s="18"/>
      <c r="F351" s="174">
        <v>2019</v>
      </c>
      <c r="G351" s="175"/>
      <c r="H351" s="64">
        <v>21819</v>
      </c>
      <c r="I351" s="64"/>
      <c r="J351" s="64"/>
      <c r="K351" s="64">
        <v>2935</v>
      </c>
      <c r="L351" s="64"/>
      <c r="M351" s="64"/>
      <c r="N351" s="91">
        <f t="shared" si="73"/>
        <v>13.451578899124616</v>
      </c>
      <c r="O351" s="6"/>
      <c r="P351" s="6"/>
      <c r="Q351" s="64">
        <v>2241</v>
      </c>
      <c r="R351" s="64"/>
      <c r="S351" s="64"/>
      <c r="T351" s="91">
        <f t="shared" si="74"/>
        <v>10.270864842568404</v>
      </c>
    </row>
    <row r="352" spans="1:40" ht="15" customHeight="1" x14ac:dyDescent="0.25">
      <c r="A352" s="259"/>
      <c r="B352" s="18"/>
      <c r="C352" s="18"/>
      <c r="D352" s="18"/>
      <c r="E352" s="18"/>
      <c r="F352" s="174">
        <v>2020</v>
      </c>
      <c r="G352" s="175"/>
      <c r="H352" s="64">
        <v>21787</v>
      </c>
      <c r="I352" s="64"/>
      <c r="J352" s="64"/>
      <c r="K352" s="64">
        <v>2275</v>
      </c>
      <c r="L352" s="64"/>
      <c r="M352" s="64"/>
      <c r="N352" s="91">
        <f t="shared" si="73"/>
        <v>10.44200670124386</v>
      </c>
      <c r="O352" s="6"/>
      <c r="P352" s="6"/>
      <c r="Q352" s="64">
        <v>2307</v>
      </c>
      <c r="R352" s="64"/>
      <c r="S352" s="64"/>
      <c r="T352" s="91">
        <f t="shared" si="74"/>
        <v>10.588883279019599</v>
      </c>
    </row>
    <row r="353" spans="1:47" ht="15" customHeight="1" x14ac:dyDescent="0.25">
      <c r="A353" s="259"/>
      <c r="B353" s="18"/>
      <c r="C353" s="18"/>
      <c r="D353" s="18"/>
      <c r="E353" s="18"/>
      <c r="F353" s="174">
        <v>2021</v>
      </c>
      <c r="G353" s="175"/>
      <c r="H353" s="64">
        <v>22670</v>
      </c>
      <c r="I353" s="64"/>
      <c r="J353" s="64"/>
      <c r="K353" s="64">
        <v>2309</v>
      </c>
      <c r="L353" s="64"/>
      <c r="M353" s="64"/>
      <c r="N353" s="91">
        <f t="shared" si="73"/>
        <v>10.185266872518747</v>
      </c>
      <c r="O353" s="6"/>
      <c r="P353" s="6"/>
      <c r="Q353" s="64">
        <v>1426</v>
      </c>
      <c r="R353" s="64"/>
      <c r="S353" s="64"/>
      <c r="T353" s="91">
        <f t="shared" si="74"/>
        <v>6.2902514336127036</v>
      </c>
    </row>
    <row r="354" spans="1:47" ht="15" customHeight="1" x14ac:dyDescent="0.25">
      <c r="A354" s="259"/>
      <c r="B354" s="18"/>
      <c r="C354" s="18"/>
      <c r="D354" s="18"/>
      <c r="E354" s="18"/>
      <c r="F354" s="174">
        <v>2022</v>
      </c>
      <c r="G354" s="175"/>
      <c r="H354" s="64">
        <v>23269</v>
      </c>
      <c r="I354" s="64"/>
      <c r="J354" s="64"/>
      <c r="K354" s="64">
        <v>3279</v>
      </c>
      <c r="L354" s="64"/>
      <c r="M354" s="64"/>
      <c r="N354" s="91">
        <f t="shared" si="73"/>
        <v>14.091710000429755</v>
      </c>
      <c r="O354" s="6"/>
      <c r="P354" s="6"/>
      <c r="Q354" s="64">
        <v>2680</v>
      </c>
      <c r="R354" s="64"/>
      <c r="S354" s="64"/>
      <c r="T354" s="91">
        <f t="shared" si="74"/>
        <v>11.517469594739783</v>
      </c>
    </row>
    <row r="355" spans="1:47" ht="15" customHeight="1" x14ac:dyDescent="0.25">
      <c r="A355" s="259"/>
      <c r="B355" s="18"/>
      <c r="C355" s="18"/>
      <c r="D355" s="18"/>
      <c r="E355" s="18"/>
      <c r="F355" s="174">
        <v>2023</v>
      </c>
      <c r="G355" s="175"/>
      <c r="H355" s="64">
        <v>25083</v>
      </c>
      <c r="I355" s="64"/>
      <c r="J355" s="64"/>
      <c r="K355" s="64">
        <v>3543</v>
      </c>
      <c r="L355" s="64"/>
      <c r="M355" s="64"/>
      <c r="N355" s="91">
        <f t="shared" si="73"/>
        <v>14.125104652553521</v>
      </c>
      <c r="O355" s="6"/>
      <c r="P355" s="6"/>
      <c r="Q355" s="64">
        <v>1729</v>
      </c>
      <c r="R355" s="64"/>
      <c r="S355" s="64"/>
      <c r="T355" s="91">
        <f t="shared" si="74"/>
        <v>6.8931148586692181</v>
      </c>
    </row>
    <row r="356" spans="1:47" ht="15" customHeight="1" x14ac:dyDescent="0.25">
      <c r="A356" s="259"/>
      <c r="B356" s="18"/>
      <c r="C356" s="18"/>
      <c r="D356" s="18"/>
      <c r="E356" s="18"/>
      <c r="F356" s="174">
        <v>2024</v>
      </c>
      <c r="G356" s="175"/>
      <c r="H356" s="64">
        <v>27345</v>
      </c>
      <c r="I356" s="64"/>
      <c r="J356" s="64"/>
      <c r="K356" s="64">
        <v>3787</v>
      </c>
      <c r="L356" s="64"/>
      <c r="M356" s="64"/>
      <c r="N356" s="91">
        <f t="shared" si="73"/>
        <v>13.848966904370085</v>
      </c>
      <c r="O356" s="6"/>
      <c r="P356" s="6"/>
      <c r="Q356" s="64">
        <v>1525</v>
      </c>
      <c r="R356" s="64"/>
      <c r="S356" s="64"/>
      <c r="T356" s="91">
        <f t="shared" si="74"/>
        <v>5.5768879136953737</v>
      </c>
    </row>
    <row r="357" spans="1:47" ht="5.4" customHeight="1" x14ac:dyDescent="0.25">
      <c r="A357" s="29"/>
      <c r="B357" s="35"/>
      <c r="C357" s="35"/>
      <c r="D357" s="35"/>
      <c r="E357" s="35"/>
      <c r="F357" s="422"/>
      <c r="G357" s="423"/>
      <c r="H357" s="65"/>
      <c r="I357" s="65"/>
      <c r="J357" s="65"/>
      <c r="K357" s="65"/>
      <c r="L357" s="65"/>
      <c r="M357" s="65"/>
      <c r="N357" s="13"/>
      <c r="O357" s="13"/>
      <c r="P357" s="13"/>
      <c r="Q357" s="65"/>
      <c r="R357" s="65"/>
      <c r="S357" s="65"/>
      <c r="T357" s="13"/>
    </row>
    <row r="358" spans="1:47" ht="5.4" customHeight="1" x14ac:dyDescent="0.25">
      <c r="A358" s="28"/>
      <c r="B358" s="34"/>
      <c r="C358" s="34"/>
      <c r="D358" s="34"/>
      <c r="E358" s="34"/>
      <c r="F358" s="424"/>
      <c r="G358" s="425"/>
      <c r="H358" s="57"/>
      <c r="I358" s="57"/>
      <c r="J358" s="57"/>
      <c r="K358" s="57"/>
      <c r="L358" s="57"/>
      <c r="M358" s="57"/>
      <c r="N358" s="9"/>
      <c r="O358" s="9"/>
      <c r="P358" s="9"/>
      <c r="Q358" s="57"/>
      <c r="R358" s="57"/>
      <c r="S358" s="57"/>
      <c r="T358" s="9"/>
      <c r="U358" s="152"/>
    </row>
    <row r="359" spans="1:47" ht="15" customHeight="1" x14ac:dyDescent="0.25">
      <c r="A359" s="259"/>
      <c r="B359" s="18"/>
      <c r="C359" s="16" t="s">
        <v>79</v>
      </c>
      <c r="D359" s="16"/>
      <c r="E359" s="16"/>
      <c r="F359" s="174">
        <v>2017</v>
      </c>
      <c r="G359" s="175"/>
      <c r="H359" s="64">
        <v>18870</v>
      </c>
      <c r="I359" s="64"/>
      <c r="J359" s="64"/>
      <c r="K359" s="64">
        <v>2469</v>
      </c>
      <c r="L359" s="64"/>
      <c r="M359" s="64"/>
      <c r="N359" s="91">
        <f>+K359/H359*100</f>
        <v>13.084260731319555</v>
      </c>
      <c r="O359" s="6"/>
      <c r="P359" s="6"/>
      <c r="Q359" s="64">
        <v>1395</v>
      </c>
      <c r="R359" s="64"/>
      <c r="S359" s="64"/>
      <c r="T359" s="91">
        <f>+Q359/H359*100</f>
        <v>7.3926868044515111</v>
      </c>
    </row>
    <row r="360" spans="1:47" ht="15" customHeight="1" x14ac:dyDescent="0.25">
      <c r="A360" s="259"/>
      <c r="B360" s="18"/>
      <c r="C360" s="19" t="s">
        <v>80</v>
      </c>
      <c r="D360" s="19"/>
      <c r="E360" s="19"/>
      <c r="F360" s="174">
        <v>2018</v>
      </c>
      <c r="G360" s="175"/>
      <c r="H360" s="64">
        <v>19760</v>
      </c>
      <c r="I360" s="64"/>
      <c r="J360" s="64"/>
      <c r="K360" s="64">
        <v>2714</v>
      </c>
      <c r="L360" s="64"/>
      <c r="M360" s="64"/>
      <c r="N360" s="91">
        <f t="shared" ref="N360:N366" si="75">+K360/H360*100</f>
        <v>13.734817813765183</v>
      </c>
      <c r="O360" s="6"/>
      <c r="P360" s="6"/>
      <c r="Q360" s="64">
        <v>1824</v>
      </c>
      <c r="R360" s="64"/>
      <c r="S360" s="64"/>
      <c r="T360" s="91">
        <f t="shared" ref="T360:T366" si="76">+Q360/H360*100</f>
        <v>9.2307692307692317</v>
      </c>
    </row>
    <row r="361" spans="1:47" ht="15" customHeight="1" x14ac:dyDescent="0.25">
      <c r="A361" s="259"/>
      <c r="B361" s="18"/>
      <c r="C361" s="18"/>
      <c r="D361" s="18"/>
      <c r="E361" s="18"/>
      <c r="F361" s="174">
        <v>2019</v>
      </c>
      <c r="G361" s="175"/>
      <c r="H361" s="64">
        <v>20250</v>
      </c>
      <c r="I361" s="64"/>
      <c r="J361" s="64"/>
      <c r="K361" s="64">
        <v>2396</v>
      </c>
      <c r="L361" s="64"/>
      <c r="M361" s="64"/>
      <c r="N361" s="91">
        <f t="shared" si="75"/>
        <v>11.832098765432098</v>
      </c>
      <c r="O361" s="6"/>
      <c r="P361" s="6"/>
      <c r="Q361" s="64">
        <v>1906</v>
      </c>
      <c r="R361" s="64"/>
      <c r="S361" s="64"/>
      <c r="T361" s="91">
        <f t="shared" si="76"/>
        <v>9.412345679012347</v>
      </c>
    </row>
    <row r="362" spans="1:47" s="180" customFormat="1" ht="15" customHeight="1" x14ac:dyDescent="0.25">
      <c r="A362" s="259"/>
      <c r="B362" s="18"/>
      <c r="C362" s="18"/>
      <c r="D362" s="18"/>
      <c r="E362" s="18"/>
      <c r="F362" s="174">
        <v>2020</v>
      </c>
      <c r="G362" s="175"/>
      <c r="H362" s="64">
        <v>20980</v>
      </c>
      <c r="I362" s="64"/>
      <c r="J362" s="64"/>
      <c r="K362" s="64">
        <v>2481</v>
      </c>
      <c r="L362" s="64"/>
      <c r="M362" s="64"/>
      <c r="N362" s="91">
        <f t="shared" si="75"/>
        <v>11.825548141086749</v>
      </c>
      <c r="O362" s="6"/>
      <c r="P362" s="6"/>
      <c r="Q362" s="64">
        <v>1751</v>
      </c>
      <c r="R362" s="64"/>
      <c r="S362" s="64"/>
      <c r="T362" s="91">
        <f t="shared" si="76"/>
        <v>8.3460438512869395</v>
      </c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20"/>
    </row>
    <row r="363" spans="1:47" s="180" customFormat="1" ht="15" customHeight="1" x14ac:dyDescent="0.25">
      <c r="A363" s="259"/>
      <c r="B363" s="18"/>
      <c r="C363" s="18"/>
      <c r="D363" s="18"/>
      <c r="E363" s="18"/>
      <c r="F363" s="174">
        <v>2021</v>
      </c>
      <c r="G363" s="175"/>
      <c r="H363" s="64">
        <v>22304</v>
      </c>
      <c r="I363" s="64"/>
      <c r="J363" s="64"/>
      <c r="K363" s="64">
        <v>2537</v>
      </c>
      <c r="L363" s="64"/>
      <c r="M363" s="64"/>
      <c r="N363" s="91">
        <f t="shared" si="75"/>
        <v>11.37464131994261</v>
      </c>
      <c r="O363" s="6"/>
      <c r="P363" s="6"/>
      <c r="Q363" s="64">
        <v>1213</v>
      </c>
      <c r="R363" s="64"/>
      <c r="S363" s="64"/>
      <c r="T363" s="91">
        <f t="shared" si="76"/>
        <v>5.4384863701578192</v>
      </c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20"/>
    </row>
    <row r="364" spans="1:47" s="180" customFormat="1" ht="15" customHeight="1" x14ac:dyDescent="0.25">
      <c r="A364" s="259"/>
      <c r="B364" s="18"/>
      <c r="C364" s="18"/>
      <c r="D364" s="18"/>
      <c r="E364" s="18"/>
      <c r="F364" s="174">
        <v>2022</v>
      </c>
      <c r="G364" s="175"/>
      <c r="H364" s="64">
        <v>22390</v>
      </c>
      <c r="I364" s="64"/>
      <c r="J364" s="64"/>
      <c r="K364" s="64">
        <v>2397</v>
      </c>
      <c r="L364" s="64"/>
      <c r="M364" s="64"/>
      <c r="N364" s="91">
        <f t="shared" si="75"/>
        <v>10.70567217507816</v>
      </c>
      <c r="O364" s="6"/>
      <c r="P364" s="6"/>
      <c r="Q364" s="64">
        <v>2311</v>
      </c>
      <c r="R364" s="64"/>
      <c r="S364" s="64"/>
      <c r="T364" s="91">
        <f t="shared" si="76"/>
        <v>10.321572130415364</v>
      </c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20"/>
    </row>
    <row r="365" spans="1:47" s="180" customFormat="1" ht="15" customHeight="1" x14ac:dyDescent="0.25">
      <c r="A365" s="259"/>
      <c r="B365" s="18"/>
      <c r="C365" s="18"/>
      <c r="D365" s="18"/>
      <c r="E365" s="18"/>
      <c r="F365" s="174">
        <v>2023</v>
      </c>
      <c r="G365" s="175"/>
      <c r="H365" s="64">
        <v>23594</v>
      </c>
      <c r="I365" s="64"/>
      <c r="J365" s="64"/>
      <c r="K365" s="64">
        <v>2661</v>
      </c>
      <c r="L365" s="64"/>
      <c r="M365" s="64"/>
      <c r="N365" s="91">
        <f t="shared" si="75"/>
        <v>11.278291090955328</v>
      </c>
      <c r="O365" s="6"/>
      <c r="P365" s="6"/>
      <c r="Q365" s="64">
        <v>1457</v>
      </c>
      <c r="R365" s="64"/>
      <c r="S365" s="64"/>
      <c r="T365" s="91">
        <f t="shared" si="76"/>
        <v>6.1752988047808763</v>
      </c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20"/>
    </row>
    <row r="366" spans="1:47" s="180" customFormat="1" ht="15" customHeight="1" x14ac:dyDescent="0.25">
      <c r="A366" s="259"/>
      <c r="B366" s="18"/>
      <c r="C366" s="18"/>
      <c r="D366" s="18"/>
      <c r="E366" s="18"/>
      <c r="F366" s="174">
        <v>2024</v>
      </c>
      <c r="G366" s="175"/>
      <c r="H366" s="64">
        <v>25087</v>
      </c>
      <c r="I366" s="64"/>
      <c r="J366" s="64"/>
      <c r="K366" s="64">
        <v>2883</v>
      </c>
      <c r="L366" s="64"/>
      <c r="M366" s="64"/>
      <c r="N366" s="91">
        <f t="shared" si="75"/>
        <v>11.492007812811417</v>
      </c>
      <c r="O366" s="6"/>
      <c r="P366" s="6"/>
      <c r="Q366" s="64">
        <v>1390</v>
      </c>
      <c r="R366" s="64"/>
      <c r="S366" s="64"/>
      <c r="T366" s="91">
        <f t="shared" si="76"/>
        <v>5.5407183003149045</v>
      </c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20"/>
    </row>
    <row r="367" spans="1:47" s="180" customFormat="1" ht="5.4" customHeight="1" x14ac:dyDescent="0.25">
      <c r="A367" s="29"/>
      <c r="B367" s="35"/>
      <c r="C367" s="35"/>
      <c r="D367" s="35"/>
      <c r="E367" s="35"/>
      <c r="F367" s="32"/>
      <c r="G367" s="27"/>
      <c r="H367" s="65"/>
      <c r="I367" s="65"/>
      <c r="J367" s="65"/>
      <c r="K367" s="65"/>
      <c r="L367" s="65"/>
      <c r="M367" s="65"/>
      <c r="N367" s="13"/>
      <c r="O367" s="13"/>
      <c r="P367" s="13"/>
      <c r="Q367" s="65"/>
      <c r="R367" s="65"/>
      <c r="S367" s="65"/>
      <c r="T367" s="13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20"/>
    </row>
    <row r="368" spans="1:47" s="180" customFormat="1" ht="5.4" customHeight="1" x14ac:dyDescent="0.25">
      <c r="A368" s="28"/>
      <c r="B368" s="34"/>
      <c r="C368" s="34"/>
      <c r="D368" s="34"/>
      <c r="E368" s="34"/>
      <c r="F368" s="31"/>
      <c r="G368" s="37"/>
      <c r="H368" s="57"/>
      <c r="I368" s="57"/>
      <c r="J368" s="57"/>
      <c r="K368" s="57"/>
      <c r="L368" s="57"/>
      <c r="M368" s="57"/>
      <c r="N368" s="9"/>
      <c r="O368" s="9"/>
      <c r="P368" s="9"/>
      <c r="Q368" s="57"/>
      <c r="R368" s="57"/>
      <c r="S368" s="57"/>
      <c r="T368" s="9"/>
      <c r="U368" s="152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20"/>
    </row>
    <row r="369" spans="1:47" s="180" customFormat="1" ht="15" customHeight="1" x14ac:dyDescent="0.25">
      <c r="A369" s="259"/>
      <c r="B369" s="18"/>
      <c r="C369" s="16" t="s">
        <v>81</v>
      </c>
      <c r="D369" s="16"/>
      <c r="E369" s="16"/>
      <c r="F369" s="174">
        <v>2017</v>
      </c>
      <c r="G369" s="175"/>
      <c r="H369" s="64">
        <v>79709</v>
      </c>
      <c r="I369" s="64"/>
      <c r="J369" s="64"/>
      <c r="K369" s="64">
        <v>3453</v>
      </c>
      <c r="L369" s="64"/>
      <c r="M369" s="64"/>
      <c r="N369" s="91">
        <f>+K369/H369*100</f>
        <v>4.3320076779284653</v>
      </c>
      <c r="O369" s="6"/>
      <c r="P369" s="6"/>
      <c r="Q369" s="64">
        <v>6229</v>
      </c>
      <c r="R369" s="64"/>
      <c r="S369" s="64"/>
      <c r="T369" s="91">
        <f>+Q369/H369*100</f>
        <v>7.814675883526327</v>
      </c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20"/>
    </row>
    <row r="370" spans="1:47" s="180" customFormat="1" ht="15" customHeight="1" x14ac:dyDescent="0.25">
      <c r="A370" s="259"/>
      <c r="B370" s="18"/>
      <c r="C370" s="19" t="s">
        <v>82</v>
      </c>
      <c r="D370" s="19"/>
      <c r="E370" s="19"/>
      <c r="F370" s="174">
        <v>2018</v>
      </c>
      <c r="G370" s="175"/>
      <c r="H370" s="64">
        <v>77966</v>
      </c>
      <c r="I370" s="64"/>
      <c r="J370" s="64"/>
      <c r="K370" s="64">
        <v>3908</v>
      </c>
      <c r="L370" s="64"/>
      <c r="M370" s="64"/>
      <c r="N370" s="91">
        <f t="shared" ref="N370:N376" si="77">+K370/H370*100</f>
        <v>5.0124413205756353</v>
      </c>
      <c r="O370" s="6"/>
      <c r="P370" s="6"/>
      <c r="Q370" s="64">
        <v>5651</v>
      </c>
      <c r="R370" s="64"/>
      <c r="S370" s="64"/>
      <c r="T370" s="91">
        <f t="shared" ref="T370:T376" si="78">+Q370/H370*100</f>
        <v>7.2480311930841648</v>
      </c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20"/>
    </row>
    <row r="371" spans="1:47" s="180" customFormat="1" ht="15" customHeight="1" x14ac:dyDescent="0.25">
      <c r="A371" s="259"/>
      <c r="B371" s="18"/>
      <c r="C371" s="18"/>
      <c r="D371" s="18"/>
      <c r="E371" s="18"/>
      <c r="F371" s="174">
        <v>2019</v>
      </c>
      <c r="G371" s="175"/>
      <c r="H371" s="64">
        <v>77751</v>
      </c>
      <c r="I371" s="64"/>
      <c r="J371" s="64"/>
      <c r="K371" s="64">
        <v>4062</v>
      </c>
      <c r="L371" s="64"/>
      <c r="M371" s="64"/>
      <c r="N371" s="91">
        <f t="shared" si="77"/>
        <v>5.2243701045645716</v>
      </c>
      <c r="O371" s="6"/>
      <c r="P371" s="6"/>
      <c r="Q371" s="64">
        <v>4277</v>
      </c>
      <c r="R371" s="64"/>
      <c r="S371" s="64"/>
      <c r="T371" s="91">
        <f t="shared" si="78"/>
        <v>5.5008938791784026</v>
      </c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20"/>
    </row>
    <row r="372" spans="1:47" s="180" customFormat="1" ht="15" customHeight="1" x14ac:dyDescent="0.25">
      <c r="A372" s="259"/>
      <c r="B372" s="18"/>
      <c r="C372" s="18"/>
      <c r="D372" s="18"/>
      <c r="E372" s="18"/>
      <c r="F372" s="174">
        <v>2020</v>
      </c>
      <c r="G372" s="175"/>
      <c r="H372" s="64">
        <v>76835</v>
      </c>
      <c r="I372" s="64"/>
      <c r="J372" s="64"/>
      <c r="K372" s="64">
        <v>3498</v>
      </c>
      <c r="L372" s="64"/>
      <c r="M372" s="64"/>
      <c r="N372" s="91">
        <f t="shared" si="77"/>
        <v>4.5526127415891198</v>
      </c>
      <c r="O372" s="6"/>
      <c r="P372" s="6"/>
      <c r="Q372" s="64">
        <v>4414</v>
      </c>
      <c r="R372" s="64"/>
      <c r="S372" s="64"/>
      <c r="T372" s="91">
        <f t="shared" si="78"/>
        <v>5.7447777705472767</v>
      </c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20"/>
    </row>
    <row r="373" spans="1:47" s="180" customFormat="1" ht="15" customHeight="1" x14ac:dyDescent="0.25">
      <c r="A373" s="259"/>
      <c r="B373" s="18"/>
      <c r="C373" s="18"/>
      <c r="D373" s="18"/>
      <c r="E373" s="18"/>
      <c r="F373" s="174">
        <v>2021</v>
      </c>
      <c r="G373" s="175"/>
      <c r="H373" s="64">
        <v>77851</v>
      </c>
      <c r="I373" s="64"/>
      <c r="J373" s="64"/>
      <c r="K373" s="64">
        <v>3548</v>
      </c>
      <c r="L373" s="64"/>
      <c r="M373" s="64"/>
      <c r="N373" s="91">
        <f t="shared" si="77"/>
        <v>4.5574237967399265</v>
      </c>
      <c r="O373" s="6"/>
      <c r="P373" s="6"/>
      <c r="Q373" s="64">
        <v>2532</v>
      </c>
      <c r="R373" s="64"/>
      <c r="S373" s="64"/>
      <c r="T373" s="91">
        <f t="shared" si="78"/>
        <v>3.2523667004919652</v>
      </c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20"/>
    </row>
    <row r="374" spans="1:47" s="180" customFormat="1" ht="15" customHeight="1" x14ac:dyDescent="0.25">
      <c r="A374" s="259"/>
      <c r="B374" s="18"/>
      <c r="C374" s="18"/>
      <c r="D374" s="18"/>
      <c r="E374" s="18"/>
      <c r="F374" s="174">
        <v>2022</v>
      </c>
      <c r="G374" s="175"/>
      <c r="H374" s="64">
        <v>77184</v>
      </c>
      <c r="I374" s="64"/>
      <c r="J374" s="64"/>
      <c r="K374" s="64">
        <v>3473</v>
      </c>
      <c r="L374" s="64"/>
      <c r="M374" s="64"/>
      <c r="N374" s="91">
        <f t="shared" si="77"/>
        <v>4.4996372305140957</v>
      </c>
      <c r="O374" s="6"/>
      <c r="P374" s="6"/>
      <c r="Q374" s="64">
        <v>4140</v>
      </c>
      <c r="R374" s="64"/>
      <c r="S374" s="64"/>
      <c r="T374" s="91">
        <f t="shared" si="78"/>
        <v>5.3638059701492535</v>
      </c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20"/>
    </row>
    <row r="375" spans="1:47" s="180" customFormat="1" ht="15" customHeight="1" x14ac:dyDescent="0.25">
      <c r="A375" s="259"/>
      <c r="B375" s="18"/>
      <c r="C375" s="18"/>
      <c r="D375" s="18"/>
      <c r="E375" s="18"/>
      <c r="F375" s="174">
        <v>2023</v>
      </c>
      <c r="G375" s="175"/>
      <c r="H375" s="64">
        <v>78099</v>
      </c>
      <c r="I375" s="64"/>
      <c r="J375" s="64"/>
      <c r="K375" s="64">
        <v>3580</v>
      </c>
      <c r="L375" s="64"/>
      <c r="M375" s="64"/>
      <c r="N375" s="91">
        <f t="shared" si="77"/>
        <v>4.5839255304165221</v>
      </c>
      <c r="O375" s="6"/>
      <c r="P375" s="6"/>
      <c r="Q375" s="64">
        <v>2665</v>
      </c>
      <c r="R375" s="64"/>
      <c r="S375" s="64"/>
      <c r="T375" s="91">
        <f t="shared" si="78"/>
        <v>3.4123356252960986</v>
      </c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20"/>
    </row>
    <row r="376" spans="1:47" s="180" customFormat="1" ht="15" customHeight="1" x14ac:dyDescent="0.25">
      <c r="A376" s="259"/>
      <c r="B376" s="18"/>
      <c r="C376" s="18"/>
      <c r="D376" s="18"/>
      <c r="E376" s="18"/>
      <c r="F376" s="174">
        <v>2024</v>
      </c>
      <c r="G376" s="175"/>
      <c r="H376" s="64">
        <v>79124</v>
      </c>
      <c r="I376" s="64"/>
      <c r="J376" s="64"/>
      <c r="K376" s="64">
        <v>3550</v>
      </c>
      <c r="L376" s="64"/>
      <c r="M376" s="64"/>
      <c r="N376" s="91">
        <f t="shared" si="77"/>
        <v>4.4866285829836716</v>
      </c>
      <c r="O376" s="6"/>
      <c r="P376" s="6"/>
      <c r="Q376" s="64">
        <v>2525</v>
      </c>
      <c r="R376" s="64"/>
      <c r="S376" s="64"/>
      <c r="T376" s="91">
        <f t="shared" si="78"/>
        <v>3.1911935695869773</v>
      </c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20"/>
    </row>
    <row r="377" spans="1:47" s="180" customFormat="1" ht="5.4" customHeight="1" x14ac:dyDescent="0.25">
      <c r="A377" s="29"/>
      <c r="B377" s="35"/>
      <c r="C377" s="35"/>
      <c r="D377" s="35"/>
      <c r="E377" s="35"/>
      <c r="F377" s="422"/>
      <c r="G377" s="423"/>
      <c r="H377" s="65"/>
      <c r="I377" s="65"/>
      <c r="J377" s="65"/>
      <c r="K377" s="65"/>
      <c r="L377" s="65"/>
      <c r="M377" s="65"/>
      <c r="N377" s="13"/>
      <c r="O377" s="13"/>
      <c r="P377" s="13"/>
      <c r="Q377" s="65"/>
      <c r="R377" s="65"/>
      <c r="S377" s="65"/>
      <c r="T377" s="13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20"/>
    </row>
    <row r="378" spans="1:47" s="180" customFormat="1" ht="5.4" customHeight="1" x14ac:dyDescent="0.25">
      <c r="A378" s="28"/>
      <c r="B378" s="34"/>
      <c r="C378" s="34"/>
      <c r="D378" s="34"/>
      <c r="E378" s="34"/>
      <c r="F378" s="424"/>
      <c r="G378" s="425"/>
      <c r="H378" s="57"/>
      <c r="I378" s="57"/>
      <c r="J378" s="57"/>
      <c r="K378" s="57"/>
      <c r="L378" s="57"/>
      <c r="M378" s="57"/>
      <c r="N378" s="9"/>
      <c r="O378" s="9"/>
      <c r="P378" s="9"/>
      <c r="Q378" s="57"/>
      <c r="R378" s="57"/>
      <c r="S378" s="57"/>
      <c r="T378" s="9"/>
      <c r="U378" s="152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20"/>
    </row>
    <row r="379" spans="1:47" s="180" customFormat="1" ht="15" customHeight="1" x14ac:dyDescent="0.25">
      <c r="A379" s="259"/>
      <c r="B379" s="18"/>
      <c r="C379" s="16" t="s">
        <v>83</v>
      </c>
      <c r="D379" s="16"/>
      <c r="E379" s="16"/>
      <c r="F379" s="174">
        <v>2017</v>
      </c>
      <c r="G379" s="175"/>
      <c r="H379" s="64">
        <v>56789</v>
      </c>
      <c r="I379" s="64"/>
      <c r="J379" s="64"/>
      <c r="K379" s="64">
        <v>3028</v>
      </c>
      <c r="L379" s="64"/>
      <c r="M379" s="64"/>
      <c r="N379" s="91">
        <f>+K379/H379*100</f>
        <v>5.3320185247142931</v>
      </c>
      <c r="O379" s="6"/>
      <c r="P379" s="6"/>
      <c r="Q379" s="64">
        <v>3615</v>
      </c>
      <c r="R379" s="64"/>
      <c r="S379" s="64"/>
      <c r="T379" s="91">
        <f>+Q379/H379*100</f>
        <v>6.3656694078078502</v>
      </c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20"/>
    </row>
    <row r="380" spans="1:47" s="180" customFormat="1" ht="15" customHeight="1" x14ac:dyDescent="0.25">
      <c r="A380" s="259"/>
      <c r="B380" s="18"/>
      <c r="C380" s="19" t="s">
        <v>84</v>
      </c>
      <c r="D380" s="19"/>
      <c r="E380" s="19"/>
      <c r="F380" s="174">
        <v>2018</v>
      </c>
      <c r="G380" s="175"/>
      <c r="H380" s="64">
        <v>56628</v>
      </c>
      <c r="I380" s="64"/>
      <c r="J380" s="64"/>
      <c r="K380" s="64">
        <v>2866</v>
      </c>
      <c r="L380" s="64"/>
      <c r="M380" s="64"/>
      <c r="N380" s="91">
        <f t="shared" ref="N380:N386" si="79">+K380/H380*100</f>
        <v>5.0611005156459701</v>
      </c>
      <c r="O380" s="6"/>
      <c r="P380" s="6"/>
      <c r="Q380" s="64">
        <v>3027</v>
      </c>
      <c r="R380" s="64"/>
      <c r="S380" s="64"/>
      <c r="T380" s="91">
        <f t="shared" ref="T380:T386" si="80">+Q380/H380*100</f>
        <v>5.3454121635939815</v>
      </c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20"/>
    </row>
    <row r="381" spans="1:47" s="180" customFormat="1" ht="15" customHeight="1" x14ac:dyDescent="0.25">
      <c r="A381" s="259"/>
      <c r="B381" s="18"/>
      <c r="C381" s="18"/>
      <c r="D381" s="18"/>
      <c r="E381" s="18"/>
      <c r="F381" s="174">
        <v>2019</v>
      </c>
      <c r="G381" s="175"/>
      <c r="H381" s="64">
        <v>56280</v>
      </c>
      <c r="I381" s="64"/>
      <c r="J381" s="64"/>
      <c r="K381" s="64">
        <v>2601</v>
      </c>
      <c r="L381" s="64"/>
      <c r="M381" s="64"/>
      <c r="N381" s="91">
        <f t="shared" si="79"/>
        <v>4.6215351812366734</v>
      </c>
      <c r="O381" s="6"/>
      <c r="P381" s="6"/>
      <c r="Q381" s="64">
        <v>2949</v>
      </c>
      <c r="R381" s="64"/>
      <c r="S381" s="64"/>
      <c r="T381" s="91">
        <f t="shared" si="80"/>
        <v>5.2398720682302775</v>
      </c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20"/>
    </row>
    <row r="382" spans="1:47" s="180" customFormat="1" ht="15" customHeight="1" x14ac:dyDescent="0.25">
      <c r="A382" s="259"/>
      <c r="B382" s="18"/>
      <c r="C382" s="18"/>
      <c r="D382" s="18"/>
      <c r="E382" s="18"/>
      <c r="F382" s="174">
        <v>2020</v>
      </c>
      <c r="G382" s="175"/>
      <c r="H382" s="64">
        <v>55576</v>
      </c>
      <c r="I382" s="64"/>
      <c r="J382" s="64"/>
      <c r="K382" s="64">
        <v>2139</v>
      </c>
      <c r="L382" s="64"/>
      <c r="M382" s="64"/>
      <c r="N382" s="91">
        <f t="shared" si="79"/>
        <v>3.8487836476176769</v>
      </c>
      <c r="O382" s="6"/>
      <c r="P382" s="6"/>
      <c r="Q382" s="64">
        <v>2843</v>
      </c>
      <c r="R382" s="64"/>
      <c r="S382" s="64"/>
      <c r="T382" s="91">
        <f t="shared" si="80"/>
        <v>5.1155174895638407</v>
      </c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20"/>
    </row>
    <row r="383" spans="1:47" s="180" customFormat="1" ht="15" customHeight="1" x14ac:dyDescent="0.25">
      <c r="A383" s="259"/>
      <c r="B383" s="18"/>
      <c r="C383" s="18"/>
      <c r="D383" s="18"/>
      <c r="E383" s="18"/>
      <c r="F383" s="174">
        <v>2021</v>
      </c>
      <c r="G383" s="175"/>
      <c r="H383" s="64">
        <v>55503</v>
      </c>
      <c r="I383" s="64"/>
      <c r="J383" s="64"/>
      <c r="K383" s="64">
        <v>1966</v>
      </c>
      <c r="L383" s="64"/>
      <c r="M383" s="64"/>
      <c r="N383" s="91">
        <f t="shared" si="79"/>
        <v>3.5421508747274921</v>
      </c>
      <c r="O383" s="6"/>
      <c r="P383" s="6"/>
      <c r="Q383" s="64">
        <v>2039</v>
      </c>
      <c r="R383" s="64"/>
      <c r="S383" s="64"/>
      <c r="T383" s="91">
        <f t="shared" si="80"/>
        <v>3.673675296830802</v>
      </c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20"/>
    </row>
    <row r="384" spans="1:47" s="180" customFormat="1" ht="15" customHeight="1" x14ac:dyDescent="0.25">
      <c r="A384" s="259"/>
      <c r="B384" s="18"/>
      <c r="C384" s="18"/>
      <c r="D384" s="18"/>
      <c r="E384" s="18"/>
      <c r="F384" s="174">
        <v>2022</v>
      </c>
      <c r="G384" s="175"/>
      <c r="H384" s="64">
        <v>54484</v>
      </c>
      <c r="I384" s="64"/>
      <c r="J384" s="64"/>
      <c r="K384" s="64">
        <v>1945</v>
      </c>
      <c r="L384" s="64"/>
      <c r="M384" s="64"/>
      <c r="N384" s="91">
        <f t="shared" si="79"/>
        <v>3.5698553703839662</v>
      </c>
      <c r="O384" s="6"/>
      <c r="P384" s="6"/>
      <c r="Q384" s="64">
        <v>2964</v>
      </c>
      <c r="R384" s="64"/>
      <c r="S384" s="64"/>
      <c r="T384" s="91">
        <f t="shared" si="80"/>
        <v>5.4401292122457967</v>
      </c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20"/>
    </row>
    <row r="385" spans="1:47" s="180" customFormat="1" ht="15" customHeight="1" x14ac:dyDescent="0.25">
      <c r="A385" s="259"/>
      <c r="B385" s="18"/>
      <c r="C385" s="18"/>
      <c r="D385" s="18"/>
      <c r="E385" s="18"/>
      <c r="F385" s="174">
        <v>2023</v>
      </c>
      <c r="G385" s="175"/>
      <c r="H385" s="64">
        <v>54761</v>
      </c>
      <c r="I385" s="64"/>
      <c r="J385" s="64"/>
      <c r="K385" s="64">
        <v>2136</v>
      </c>
      <c r="L385" s="64"/>
      <c r="M385" s="64"/>
      <c r="N385" s="91">
        <f t="shared" si="79"/>
        <v>3.9005861835978157</v>
      </c>
      <c r="O385" s="6"/>
      <c r="P385" s="6"/>
      <c r="Q385" s="64">
        <v>1859</v>
      </c>
      <c r="R385" s="64"/>
      <c r="S385" s="64"/>
      <c r="T385" s="91">
        <f t="shared" si="80"/>
        <v>3.3947517393765634</v>
      </c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20"/>
    </row>
    <row r="386" spans="1:47" s="180" customFormat="1" ht="15" customHeight="1" x14ac:dyDescent="0.25">
      <c r="A386" s="259"/>
      <c r="B386" s="18"/>
      <c r="C386" s="18"/>
      <c r="D386" s="18"/>
      <c r="E386" s="18"/>
      <c r="F386" s="174">
        <v>2024</v>
      </c>
      <c r="G386" s="175"/>
      <c r="H386" s="64">
        <v>55275</v>
      </c>
      <c r="I386" s="64"/>
      <c r="J386" s="64"/>
      <c r="K386" s="64">
        <v>2137</v>
      </c>
      <c r="L386" s="64"/>
      <c r="M386" s="64"/>
      <c r="N386" s="91">
        <f t="shared" si="79"/>
        <v>3.8661239258254181</v>
      </c>
      <c r="O386" s="6"/>
      <c r="P386" s="6"/>
      <c r="Q386" s="64">
        <v>1623</v>
      </c>
      <c r="R386" s="64"/>
      <c r="S386" s="64"/>
      <c r="T386" s="91">
        <f t="shared" si="80"/>
        <v>2.9362279511533242</v>
      </c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20"/>
    </row>
    <row r="387" spans="1:47" s="180" customFormat="1" ht="5.4" customHeight="1" x14ac:dyDescent="0.25">
      <c r="A387" s="29"/>
      <c r="B387" s="35"/>
      <c r="C387" s="35"/>
      <c r="D387" s="35"/>
      <c r="E387" s="35"/>
      <c r="F387" s="32"/>
      <c r="G387" s="27"/>
      <c r="H387" s="65"/>
      <c r="I387" s="65"/>
      <c r="J387" s="65"/>
      <c r="K387" s="65"/>
      <c r="L387" s="65"/>
      <c r="M387" s="65"/>
      <c r="N387" s="13"/>
      <c r="O387" s="13"/>
      <c r="P387" s="13"/>
      <c r="Q387" s="65"/>
      <c r="R387" s="65"/>
      <c r="S387" s="65"/>
      <c r="T387" s="13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20"/>
    </row>
    <row r="388" spans="1:47" s="180" customFormat="1" ht="5.4" customHeight="1" x14ac:dyDescent="0.25">
      <c r="A388" s="28"/>
      <c r="B388" s="34"/>
      <c r="C388" s="34"/>
      <c r="D388" s="34"/>
      <c r="E388" s="34"/>
      <c r="F388" s="31"/>
      <c r="G388" s="37"/>
      <c r="H388" s="57"/>
      <c r="I388" s="57"/>
      <c r="J388" s="57"/>
      <c r="K388" s="57"/>
      <c r="L388" s="57"/>
      <c r="M388" s="57"/>
      <c r="N388" s="9"/>
      <c r="O388" s="9"/>
      <c r="P388" s="9"/>
      <c r="Q388" s="57"/>
      <c r="R388" s="57"/>
      <c r="S388" s="57"/>
      <c r="T388" s="9"/>
      <c r="U388" s="152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20"/>
    </row>
    <row r="389" spans="1:47" s="180" customFormat="1" ht="15" customHeight="1" x14ac:dyDescent="0.25">
      <c r="A389" s="259"/>
      <c r="B389" s="18"/>
      <c r="C389" s="16" t="s">
        <v>87</v>
      </c>
      <c r="D389" s="16"/>
      <c r="E389" s="16"/>
      <c r="F389" s="174">
        <v>2017</v>
      </c>
      <c r="G389" s="175"/>
      <c r="H389" s="64">
        <v>56166</v>
      </c>
      <c r="I389" s="64"/>
      <c r="J389" s="64"/>
      <c r="K389" s="64">
        <v>4458</v>
      </c>
      <c r="L389" s="64"/>
      <c r="M389" s="64"/>
      <c r="N389" s="91">
        <f>+K389/H389*100</f>
        <v>7.9371861980557634</v>
      </c>
      <c r="O389" s="6"/>
      <c r="P389" s="6"/>
      <c r="Q389" s="64">
        <v>4780</v>
      </c>
      <c r="R389" s="64"/>
      <c r="S389" s="64"/>
      <c r="T389" s="91">
        <f>+Q389/H389*100</f>
        <v>8.5104867713563355</v>
      </c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20"/>
    </row>
    <row r="390" spans="1:47" s="180" customFormat="1" ht="15" customHeight="1" x14ac:dyDescent="0.25">
      <c r="A390" s="259"/>
      <c r="B390" s="18"/>
      <c r="C390" s="19" t="s">
        <v>88</v>
      </c>
      <c r="D390" s="19"/>
      <c r="E390" s="19"/>
      <c r="F390" s="174">
        <v>2018</v>
      </c>
      <c r="G390" s="175"/>
      <c r="H390" s="64">
        <v>55318</v>
      </c>
      <c r="I390" s="64"/>
      <c r="J390" s="64"/>
      <c r="K390" s="64">
        <v>4393</v>
      </c>
      <c r="L390" s="64"/>
      <c r="M390" s="64"/>
      <c r="N390" s="91">
        <f t="shared" ref="N390:N396" si="81">+K390/H390*100</f>
        <v>7.9413572435735196</v>
      </c>
      <c r="O390" s="6"/>
      <c r="P390" s="6"/>
      <c r="Q390" s="64">
        <v>5241</v>
      </c>
      <c r="R390" s="64"/>
      <c r="S390" s="64"/>
      <c r="T390" s="91">
        <f t="shared" ref="T390:T396" si="82">+Q390/H390*100</f>
        <v>9.4743121587909904</v>
      </c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20"/>
    </row>
    <row r="391" spans="1:47" s="180" customFormat="1" ht="15" customHeight="1" x14ac:dyDescent="0.25">
      <c r="A391" s="259"/>
      <c r="B391" s="18"/>
      <c r="C391" s="18"/>
      <c r="D391" s="18"/>
      <c r="E391" s="18"/>
      <c r="F391" s="174">
        <v>2019</v>
      </c>
      <c r="G391" s="175"/>
      <c r="H391" s="64">
        <v>55343</v>
      </c>
      <c r="I391" s="64"/>
      <c r="J391" s="64"/>
      <c r="K391" s="64">
        <v>4468</v>
      </c>
      <c r="L391" s="64"/>
      <c r="M391" s="64"/>
      <c r="N391" s="91">
        <f t="shared" si="81"/>
        <v>8.0732884014238468</v>
      </c>
      <c r="O391" s="6"/>
      <c r="P391" s="6"/>
      <c r="Q391" s="64">
        <v>4443</v>
      </c>
      <c r="R391" s="64"/>
      <c r="S391" s="64"/>
      <c r="T391" s="91">
        <f t="shared" si="82"/>
        <v>8.0281155701714759</v>
      </c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20"/>
    </row>
    <row r="392" spans="1:47" s="180" customFormat="1" ht="15" customHeight="1" x14ac:dyDescent="0.25">
      <c r="A392" s="259"/>
      <c r="B392" s="18"/>
      <c r="C392" s="18"/>
      <c r="D392" s="18"/>
      <c r="E392" s="18"/>
      <c r="F392" s="174">
        <v>2020</v>
      </c>
      <c r="G392" s="175"/>
      <c r="H392" s="64">
        <v>55539</v>
      </c>
      <c r="I392" s="64"/>
      <c r="J392" s="64"/>
      <c r="K392" s="64">
        <v>4477</v>
      </c>
      <c r="L392" s="64"/>
      <c r="M392" s="64"/>
      <c r="N392" s="91">
        <f t="shared" si="81"/>
        <v>8.0610021786492378</v>
      </c>
      <c r="O392" s="6"/>
      <c r="P392" s="6"/>
      <c r="Q392" s="64">
        <v>4281</v>
      </c>
      <c r="R392" s="64"/>
      <c r="S392" s="64"/>
      <c r="T392" s="91">
        <f t="shared" si="82"/>
        <v>7.7080970129098469</v>
      </c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20"/>
    </row>
    <row r="393" spans="1:47" s="180" customFormat="1" ht="15" customHeight="1" x14ac:dyDescent="0.25">
      <c r="A393" s="259"/>
      <c r="B393" s="18"/>
      <c r="C393" s="18"/>
      <c r="D393" s="18"/>
      <c r="E393" s="18"/>
      <c r="F393" s="174">
        <v>2021</v>
      </c>
      <c r="G393" s="175"/>
      <c r="H393" s="64">
        <v>57362</v>
      </c>
      <c r="I393" s="64"/>
      <c r="J393" s="64"/>
      <c r="K393" s="64">
        <v>4332</v>
      </c>
      <c r="L393" s="64"/>
      <c r="M393" s="64"/>
      <c r="N393" s="91">
        <f t="shared" si="81"/>
        <v>7.5520379345211124</v>
      </c>
      <c r="O393" s="6"/>
      <c r="P393" s="6"/>
      <c r="Q393" s="64">
        <v>2509</v>
      </c>
      <c r="R393" s="64"/>
      <c r="S393" s="64"/>
      <c r="T393" s="91">
        <f t="shared" si="82"/>
        <v>4.3739758027962763</v>
      </c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20"/>
    </row>
    <row r="394" spans="1:47" s="180" customFormat="1" ht="15" customHeight="1" x14ac:dyDescent="0.25">
      <c r="A394" s="259"/>
      <c r="B394" s="18"/>
      <c r="C394" s="18"/>
      <c r="D394" s="18"/>
      <c r="E394" s="18"/>
      <c r="F394" s="174">
        <v>2022</v>
      </c>
      <c r="G394" s="175"/>
      <c r="H394" s="64">
        <v>57339</v>
      </c>
      <c r="I394" s="64"/>
      <c r="J394" s="64"/>
      <c r="K394" s="64">
        <v>4757</v>
      </c>
      <c r="L394" s="64"/>
      <c r="M394" s="64"/>
      <c r="N394" s="91">
        <f t="shared" si="81"/>
        <v>8.2962730427806548</v>
      </c>
      <c r="O394" s="6"/>
      <c r="P394" s="6"/>
      <c r="Q394" s="64">
        <v>4780</v>
      </c>
      <c r="R394" s="64"/>
      <c r="S394" s="64"/>
      <c r="T394" s="91">
        <f t="shared" si="82"/>
        <v>8.3363853572612019</v>
      </c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20"/>
    </row>
    <row r="395" spans="1:47" s="180" customFormat="1" ht="15" customHeight="1" x14ac:dyDescent="0.25">
      <c r="A395" s="259"/>
      <c r="B395" s="18"/>
      <c r="C395" s="18"/>
      <c r="D395" s="18"/>
      <c r="E395" s="18"/>
      <c r="F395" s="174">
        <v>2023</v>
      </c>
      <c r="G395" s="175"/>
      <c r="H395" s="64">
        <v>59753</v>
      </c>
      <c r="I395" s="64"/>
      <c r="J395" s="64"/>
      <c r="K395" s="64">
        <v>5323</v>
      </c>
      <c r="L395" s="64"/>
      <c r="M395" s="64"/>
      <c r="N395" s="91">
        <f t="shared" si="81"/>
        <v>8.9083393302428338</v>
      </c>
      <c r="O395" s="6"/>
      <c r="P395" s="6"/>
      <c r="Q395" s="64">
        <v>2909</v>
      </c>
      <c r="R395" s="64"/>
      <c r="S395" s="64"/>
      <c r="T395" s="91">
        <f t="shared" si="82"/>
        <v>4.8683748096329893</v>
      </c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20"/>
    </row>
    <row r="396" spans="1:47" s="180" customFormat="1" ht="15" customHeight="1" x14ac:dyDescent="0.25">
      <c r="A396" s="259"/>
      <c r="B396" s="18"/>
      <c r="C396" s="18"/>
      <c r="D396" s="18"/>
      <c r="E396" s="18"/>
      <c r="F396" s="174">
        <v>2024</v>
      </c>
      <c r="G396" s="175"/>
      <c r="H396" s="64">
        <v>62784</v>
      </c>
      <c r="I396" s="64"/>
      <c r="J396" s="64"/>
      <c r="K396" s="64">
        <v>5632</v>
      </c>
      <c r="L396" s="64"/>
      <c r="M396" s="64"/>
      <c r="N396" s="91">
        <f t="shared" si="81"/>
        <v>8.9704383282364937</v>
      </c>
      <c r="O396" s="6"/>
      <c r="P396" s="6"/>
      <c r="Q396" s="64">
        <v>2601</v>
      </c>
      <c r="R396" s="64"/>
      <c r="S396" s="64"/>
      <c r="T396" s="91">
        <f t="shared" si="82"/>
        <v>4.142775229357798</v>
      </c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20"/>
    </row>
    <row r="397" spans="1:47" s="180" customFormat="1" ht="5.4" customHeight="1" x14ac:dyDescent="0.25">
      <c r="A397" s="29"/>
      <c r="B397" s="35"/>
      <c r="C397" s="35"/>
      <c r="D397" s="35"/>
      <c r="E397" s="35"/>
      <c r="F397" s="422"/>
      <c r="G397" s="423"/>
      <c r="H397" s="65"/>
      <c r="I397" s="65"/>
      <c r="J397" s="65"/>
      <c r="K397" s="65"/>
      <c r="L397" s="65"/>
      <c r="M397" s="65"/>
      <c r="N397" s="13"/>
      <c r="O397" s="13"/>
      <c r="P397" s="13"/>
      <c r="Q397" s="65"/>
      <c r="R397" s="65"/>
      <c r="S397" s="65"/>
      <c r="T397" s="13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20"/>
    </row>
    <row r="398" spans="1:47" s="180" customFormat="1" ht="5.4" customHeight="1" x14ac:dyDescent="0.25">
      <c r="A398" s="28"/>
      <c r="B398" s="34"/>
      <c r="C398" s="34"/>
      <c r="D398" s="34"/>
      <c r="E398" s="34"/>
      <c r="F398" s="424"/>
      <c r="G398" s="425"/>
      <c r="H398" s="57"/>
      <c r="I398" s="57"/>
      <c r="J398" s="57"/>
      <c r="K398" s="57"/>
      <c r="L398" s="57"/>
      <c r="M398" s="57"/>
      <c r="N398" s="9"/>
      <c r="O398" s="9"/>
      <c r="P398" s="9"/>
      <c r="Q398" s="57"/>
      <c r="R398" s="57"/>
      <c r="S398" s="57"/>
      <c r="T398" s="9"/>
      <c r="U398" s="152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20"/>
    </row>
    <row r="399" spans="1:47" s="180" customFormat="1" ht="15" customHeight="1" x14ac:dyDescent="0.25">
      <c r="A399" s="259"/>
      <c r="B399" s="18"/>
      <c r="C399" s="16" t="s">
        <v>86</v>
      </c>
      <c r="D399" s="16"/>
      <c r="E399" s="16"/>
      <c r="F399" s="174">
        <v>2017</v>
      </c>
      <c r="G399" s="175"/>
      <c r="H399" s="64">
        <v>34040</v>
      </c>
      <c r="I399" s="64"/>
      <c r="J399" s="64"/>
      <c r="K399" s="64">
        <v>3022</v>
      </c>
      <c r="L399" s="64"/>
      <c r="M399" s="64"/>
      <c r="N399" s="91">
        <f>+K399/H399*100</f>
        <v>8.8777908343125738</v>
      </c>
      <c r="O399" s="6"/>
      <c r="P399" s="6"/>
      <c r="Q399" s="64">
        <v>2928</v>
      </c>
      <c r="R399" s="64"/>
      <c r="S399" s="64"/>
      <c r="T399" s="91">
        <f>+Q399/H399*100</f>
        <v>8.6016451233842535</v>
      </c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20"/>
    </row>
    <row r="400" spans="1:47" s="180" customFormat="1" ht="15" customHeight="1" x14ac:dyDescent="0.25">
      <c r="A400" s="259"/>
      <c r="B400" s="18"/>
      <c r="C400" s="19" t="s">
        <v>85</v>
      </c>
      <c r="D400" s="19"/>
      <c r="E400" s="18"/>
      <c r="F400" s="174">
        <v>2018</v>
      </c>
      <c r="G400" s="175"/>
      <c r="H400" s="64">
        <v>34084</v>
      </c>
      <c r="I400" s="64"/>
      <c r="J400" s="64"/>
      <c r="K400" s="64">
        <v>3228</v>
      </c>
      <c r="L400" s="64"/>
      <c r="M400" s="64"/>
      <c r="N400" s="91">
        <f t="shared" ref="N400:N406" si="83">+K400/H400*100</f>
        <v>9.470719399131557</v>
      </c>
      <c r="O400" s="6"/>
      <c r="P400" s="6"/>
      <c r="Q400" s="64">
        <v>3184</v>
      </c>
      <c r="R400" s="64"/>
      <c r="S400" s="64"/>
      <c r="T400" s="91">
        <f t="shared" ref="T400:T406" si="84">+Q400/H400*100</f>
        <v>9.3416265696514493</v>
      </c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20"/>
    </row>
    <row r="401" spans="1:47" s="180" customFormat="1" ht="15" customHeight="1" x14ac:dyDescent="0.25">
      <c r="A401" s="259"/>
      <c r="B401" s="18"/>
      <c r="C401" s="86"/>
      <c r="D401" s="18"/>
      <c r="E401" s="18"/>
      <c r="F401" s="174">
        <v>2019</v>
      </c>
      <c r="G401" s="175"/>
      <c r="H401" s="64">
        <v>34317</v>
      </c>
      <c r="I401" s="64"/>
      <c r="J401" s="64"/>
      <c r="K401" s="64">
        <v>3119</v>
      </c>
      <c r="L401" s="64"/>
      <c r="M401" s="64"/>
      <c r="N401" s="91">
        <f t="shared" si="83"/>
        <v>9.0887898126293098</v>
      </c>
      <c r="O401" s="6"/>
      <c r="P401" s="6"/>
      <c r="Q401" s="64">
        <v>2886</v>
      </c>
      <c r="R401" s="64"/>
      <c r="S401" s="64"/>
      <c r="T401" s="91">
        <f t="shared" si="84"/>
        <v>8.4098260337442081</v>
      </c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20"/>
    </row>
    <row r="402" spans="1:47" s="180" customFormat="1" ht="15" customHeight="1" x14ac:dyDescent="0.25">
      <c r="A402" s="259"/>
      <c r="B402" s="18"/>
      <c r="C402" s="86"/>
      <c r="D402" s="18"/>
      <c r="E402" s="18"/>
      <c r="F402" s="174">
        <v>2020</v>
      </c>
      <c r="G402" s="175"/>
      <c r="H402" s="64">
        <v>33495</v>
      </c>
      <c r="I402" s="64"/>
      <c r="J402" s="64"/>
      <c r="K402" s="64">
        <v>2320</v>
      </c>
      <c r="L402" s="64"/>
      <c r="M402" s="64"/>
      <c r="N402" s="91">
        <f t="shared" si="83"/>
        <v>6.9264069264069263</v>
      </c>
      <c r="O402" s="6"/>
      <c r="P402" s="6"/>
      <c r="Q402" s="64">
        <v>3142</v>
      </c>
      <c r="R402" s="64"/>
      <c r="S402" s="64"/>
      <c r="T402" s="91">
        <f t="shared" si="84"/>
        <v>9.380504552918346</v>
      </c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20"/>
    </row>
    <row r="403" spans="1:47" s="180" customFormat="1" ht="15" customHeight="1" x14ac:dyDescent="0.25">
      <c r="A403" s="259"/>
      <c r="B403" s="18"/>
      <c r="C403" s="86"/>
      <c r="D403" s="18"/>
      <c r="E403" s="18"/>
      <c r="F403" s="174">
        <v>2021</v>
      </c>
      <c r="G403" s="175"/>
      <c r="H403" s="64">
        <v>33971</v>
      </c>
      <c r="I403" s="64"/>
      <c r="J403" s="64"/>
      <c r="K403" s="64">
        <v>2175</v>
      </c>
      <c r="L403" s="64"/>
      <c r="M403" s="64"/>
      <c r="N403" s="91">
        <f t="shared" si="83"/>
        <v>6.4025197962968416</v>
      </c>
      <c r="O403" s="6"/>
      <c r="P403" s="6"/>
      <c r="Q403" s="64">
        <v>1699</v>
      </c>
      <c r="R403" s="64"/>
      <c r="S403" s="64"/>
      <c r="T403" s="91">
        <f t="shared" si="84"/>
        <v>5.0013246592681995</v>
      </c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20"/>
    </row>
    <row r="404" spans="1:47" s="180" customFormat="1" ht="15" customHeight="1" x14ac:dyDescent="0.25">
      <c r="A404" s="259"/>
      <c r="B404" s="18"/>
      <c r="C404" s="86"/>
      <c r="D404" s="18"/>
      <c r="E404" s="18"/>
      <c r="F404" s="174">
        <v>2022</v>
      </c>
      <c r="G404" s="175"/>
      <c r="H404" s="64">
        <v>33775</v>
      </c>
      <c r="I404" s="64"/>
      <c r="J404" s="64"/>
      <c r="K404" s="64">
        <v>3083</v>
      </c>
      <c r="L404" s="64"/>
      <c r="M404" s="64"/>
      <c r="N404" s="91">
        <f t="shared" si="83"/>
        <v>9.1280532938564036</v>
      </c>
      <c r="O404" s="6"/>
      <c r="P404" s="6"/>
      <c r="Q404" s="64">
        <v>3279</v>
      </c>
      <c r="R404" s="64"/>
      <c r="S404" s="64"/>
      <c r="T404" s="91">
        <f t="shared" si="84"/>
        <v>9.7083641746854195</v>
      </c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20"/>
    </row>
    <row r="405" spans="1:47" s="180" customFormat="1" ht="15" customHeight="1" x14ac:dyDescent="0.25">
      <c r="A405" s="259"/>
      <c r="B405" s="18"/>
      <c r="C405" s="86"/>
      <c r="D405" s="18"/>
      <c r="E405" s="18"/>
      <c r="F405" s="174">
        <v>2023</v>
      </c>
      <c r="G405" s="175"/>
      <c r="H405" s="64">
        <v>35159</v>
      </c>
      <c r="I405" s="64"/>
      <c r="J405" s="64"/>
      <c r="K405" s="64">
        <v>3403</v>
      </c>
      <c r="L405" s="64"/>
      <c r="M405" s="64"/>
      <c r="N405" s="91">
        <f t="shared" si="83"/>
        <v>9.6788873403680427</v>
      </c>
      <c r="O405" s="6"/>
      <c r="P405" s="6"/>
      <c r="Q405" s="64">
        <v>2019</v>
      </c>
      <c r="R405" s="64"/>
      <c r="S405" s="64"/>
      <c r="T405" s="91">
        <f t="shared" si="84"/>
        <v>5.7424841434625558</v>
      </c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20"/>
    </row>
    <row r="406" spans="1:47" s="180" customFormat="1" ht="15" customHeight="1" x14ac:dyDescent="0.25">
      <c r="A406" s="259"/>
      <c r="B406" s="18"/>
      <c r="C406" s="86"/>
      <c r="D406" s="18"/>
      <c r="E406" s="18"/>
      <c r="F406" s="174">
        <v>2024</v>
      </c>
      <c r="G406" s="175"/>
      <c r="H406" s="64">
        <v>37008</v>
      </c>
      <c r="I406" s="64"/>
      <c r="J406" s="64"/>
      <c r="K406" s="64">
        <v>3462</v>
      </c>
      <c r="L406" s="64"/>
      <c r="M406" s="64"/>
      <c r="N406" s="91">
        <f t="shared" si="83"/>
        <v>9.3547341115434506</v>
      </c>
      <c r="O406" s="6"/>
      <c r="P406" s="6"/>
      <c r="Q406" s="64">
        <v>1613</v>
      </c>
      <c r="R406" s="64"/>
      <c r="S406" s="64"/>
      <c r="T406" s="91">
        <f t="shared" si="84"/>
        <v>4.3585170773886723</v>
      </c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20"/>
    </row>
    <row r="407" spans="1:47" s="180" customFormat="1" ht="5.4" customHeight="1" thickBot="1" x14ac:dyDescent="0.3">
      <c r="A407" s="71"/>
      <c r="B407" s="72"/>
      <c r="C407" s="73"/>
      <c r="D407" s="72"/>
      <c r="E407" s="72"/>
      <c r="F407" s="74"/>
      <c r="G407" s="75"/>
      <c r="H407" s="69"/>
      <c r="I407" s="69"/>
      <c r="J407" s="69"/>
      <c r="K407" s="69"/>
      <c r="L407" s="69"/>
      <c r="M407" s="69"/>
      <c r="N407" s="70"/>
      <c r="O407" s="70"/>
      <c r="P407" s="70"/>
      <c r="Q407" s="69"/>
      <c r="R407" s="69"/>
      <c r="S407" s="69"/>
      <c r="T407" s="70"/>
      <c r="U407" s="133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20"/>
    </row>
    <row r="408" spans="1:47" ht="12" customHeight="1" x14ac:dyDescent="0.25">
      <c r="A408" s="260" t="s">
        <v>27</v>
      </c>
      <c r="B408" s="260"/>
      <c r="C408" s="260"/>
      <c r="D408" s="260"/>
      <c r="E408" s="260"/>
      <c r="F408" s="260"/>
      <c r="G408" s="260"/>
      <c r="H408" s="260"/>
      <c r="I408" s="260"/>
      <c r="J408" s="260"/>
      <c r="K408" s="260"/>
      <c r="L408" s="260"/>
      <c r="M408" s="260"/>
      <c r="N408" s="260"/>
      <c r="O408" s="260"/>
      <c r="P408" s="260"/>
      <c r="Q408" s="260"/>
      <c r="R408" s="260"/>
      <c r="S408" s="260"/>
      <c r="T408" s="260"/>
      <c r="U408" s="260"/>
    </row>
    <row r="409" spans="1:47" ht="12" customHeight="1" x14ac:dyDescent="0.25">
      <c r="A409" s="257" t="s">
        <v>133</v>
      </c>
      <c r="B409" s="257"/>
      <c r="C409" s="257"/>
      <c r="D409" s="257"/>
      <c r="E409" s="257"/>
      <c r="F409" s="257"/>
      <c r="G409" s="257"/>
      <c r="H409" s="257"/>
      <c r="I409" s="257"/>
      <c r="J409" s="257"/>
      <c r="K409" s="257"/>
      <c r="L409" s="257"/>
      <c r="M409" s="257"/>
      <c r="N409" s="257"/>
      <c r="O409" s="257"/>
      <c r="P409" s="257"/>
      <c r="Q409" s="257"/>
      <c r="R409" s="257"/>
      <c r="S409" s="257"/>
      <c r="T409" s="257"/>
      <c r="U409" s="257"/>
    </row>
    <row r="410" spans="1:47" ht="12" customHeight="1" thickBot="1" x14ac:dyDescent="0.3">
      <c r="A410" s="109"/>
      <c r="B410" s="18"/>
      <c r="C410" s="86"/>
      <c r="D410" s="86"/>
      <c r="E410" s="86"/>
      <c r="F410" s="87"/>
      <c r="G410" s="25"/>
      <c r="H410" s="55"/>
      <c r="I410" s="55"/>
      <c r="J410" s="55"/>
      <c r="K410" s="55"/>
      <c r="L410" s="55"/>
      <c r="M410" s="55"/>
      <c r="N410" s="2"/>
      <c r="O410" s="2"/>
      <c r="P410" s="2"/>
      <c r="Q410" s="55"/>
      <c r="R410" s="55"/>
      <c r="S410" s="55"/>
      <c r="T410" s="165"/>
    </row>
    <row r="411" spans="1:47" ht="27" customHeight="1" thickBot="1" x14ac:dyDescent="0.3">
      <c r="A411" s="240"/>
      <c r="B411" s="243" t="s">
        <v>215</v>
      </c>
      <c r="C411" s="243"/>
      <c r="D411" s="243"/>
      <c r="E411" s="101"/>
      <c r="F411" s="254" t="s">
        <v>23</v>
      </c>
      <c r="G411" s="110"/>
      <c r="H411" s="246" t="s">
        <v>137</v>
      </c>
      <c r="I411" s="106"/>
      <c r="J411" s="124"/>
      <c r="K411" s="249" t="s">
        <v>139</v>
      </c>
      <c r="L411" s="249"/>
      <c r="M411" s="249"/>
      <c r="N411" s="249"/>
      <c r="O411" s="249"/>
      <c r="P411" s="125"/>
      <c r="Q411" s="249" t="s">
        <v>140</v>
      </c>
      <c r="R411" s="249"/>
      <c r="S411" s="249"/>
      <c r="T411" s="249"/>
      <c r="U411" s="249"/>
    </row>
    <row r="412" spans="1:47" ht="5.4" customHeight="1" x14ac:dyDescent="0.25">
      <c r="A412" s="241"/>
      <c r="B412" s="244"/>
      <c r="C412" s="244"/>
      <c r="D412" s="244"/>
      <c r="E412" s="102"/>
      <c r="F412" s="255"/>
      <c r="G412" s="111"/>
      <c r="H412" s="247"/>
      <c r="I412" s="107"/>
      <c r="J412" s="106"/>
      <c r="K412" s="126"/>
      <c r="L412" s="126"/>
      <c r="M412" s="126"/>
      <c r="N412" s="125"/>
      <c r="O412" s="125"/>
      <c r="P412" s="125"/>
      <c r="Q412" s="126"/>
      <c r="R412" s="126"/>
      <c r="S412" s="126"/>
      <c r="T412" s="125"/>
      <c r="U412" s="127"/>
    </row>
    <row r="413" spans="1:47" ht="30" customHeight="1" x14ac:dyDescent="0.25">
      <c r="A413" s="241"/>
      <c r="B413" s="244"/>
      <c r="C413" s="244"/>
      <c r="D413" s="244"/>
      <c r="E413" s="102"/>
      <c r="F413" s="255"/>
      <c r="G413" s="50"/>
      <c r="H413" s="247"/>
      <c r="I413" s="88"/>
      <c r="J413" s="88"/>
      <c r="K413" s="107" t="s">
        <v>22</v>
      </c>
      <c r="L413" s="107"/>
      <c r="M413" s="107"/>
      <c r="N413" s="107" t="s">
        <v>63</v>
      </c>
      <c r="O413" s="107"/>
      <c r="P413" s="107"/>
      <c r="Q413" s="107" t="s">
        <v>22</v>
      </c>
      <c r="R413" s="107"/>
      <c r="S413" s="107"/>
      <c r="T413" s="107" t="s">
        <v>63</v>
      </c>
      <c r="U413" s="128"/>
    </row>
    <row r="414" spans="1:47" ht="15" customHeight="1" x14ac:dyDescent="0.25">
      <c r="A414" s="111"/>
      <c r="B414" s="244"/>
      <c r="C414" s="244"/>
      <c r="D414" s="244"/>
      <c r="E414" s="102"/>
      <c r="F414" s="255"/>
      <c r="G414" s="50"/>
      <c r="H414" s="247"/>
      <c r="I414" s="88"/>
      <c r="J414" s="88"/>
      <c r="K414" s="107"/>
      <c r="L414" s="107"/>
      <c r="M414" s="107"/>
      <c r="N414" s="39" t="s">
        <v>62</v>
      </c>
      <c r="O414" s="39"/>
      <c r="P414" s="39"/>
      <c r="Q414" s="160"/>
      <c r="R414" s="160"/>
      <c r="S414" s="160"/>
      <c r="T414" s="39" t="s">
        <v>62</v>
      </c>
      <c r="U414" s="128"/>
    </row>
    <row r="415" spans="1:47" ht="5.4" customHeight="1" thickBot="1" x14ac:dyDescent="0.3">
      <c r="A415" s="112"/>
      <c r="B415" s="245"/>
      <c r="C415" s="245"/>
      <c r="D415" s="245"/>
      <c r="E415" s="104"/>
      <c r="F415" s="256"/>
      <c r="G415" s="52"/>
      <c r="H415" s="248"/>
      <c r="I415" s="130"/>
      <c r="J415" s="130"/>
      <c r="K415" s="131"/>
      <c r="L415" s="131"/>
      <c r="M415" s="131"/>
      <c r="N415" s="47"/>
      <c r="O415" s="47"/>
      <c r="P415" s="47"/>
      <c r="Q415" s="132"/>
      <c r="R415" s="132"/>
      <c r="S415" s="132"/>
      <c r="T415" s="47"/>
      <c r="U415" s="133"/>
    </row>
    <row r="416" spans="1:47" s="180" customFormat="1" ht="5.4" customHeight="1" x14ac:dyDescent="0.25">
      <c r="A416" s="111"/>
      <c r="B416" s="102"/>
      <c r="C416" s="102"/>
      <c r="D416" s="102"/>
      <c r="E416" s="102"/>
      <c r="F416" s="54"/>
      <c r="G416" s="50"/>
      <c r="H416" s="49"/>
      <c r="I416" s="49"/>
      <c r="J416" s="49"/>
      <c r="K416" s="48"/>
      <c r="L416" s="48"/>
      <c r="M416" s="48"/>
      <c r="N416" s="107"/>
      <c r="O416" s="107"/>
      <c r="P416" s="107"/>
      <c r="Q416" s="48"/>
      <c r="R416" s="48"/>
      <c r="S416" s="48"/>
      <c r="T416" s="107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20"/>
    </row>
    <row r="417" spans="1:47" s="180" customFormat="1" ht="15" customHeight="1" x14ac:dyDescent="0.25">
      <c r="A417" s="259"/>
      <c r="B417" s="18"/>
      <c r="C417" s="16" t="s">
        <v>89</v>
      </c>
      <c r="D417" s="16"/>
      <c r="E417" s="16"/>
      <c r="F417" s="174">
        <v>2017</v>
      </c>
      <c r="G417" s="175"/>
      <c r="H417" s="64">
        <v>8739</v>
      </c>
      <c r="I417" s="64"/>
      <c r="J417" s="64"/>
      <c r="K417" s="64">
        <v>835</v>
      </c>
      <c r="L417" s="64"/>
      <c r="M417" s="64"/>
      <c r="N417" s="91">
        <f>+K417/H417*100</f>
        <v>9.5548689781439524</v>
      </c>
      <c r="O417" s="6"/>
      <c r="P417" s="6"/>
      <c r="Q417" s="64">
        <v>735</v>
      </c>
      <c r="R417" s="64"/>
      <c r="S417" s="64"/>
      <c r="T417" s="91">
        <f>+Q417/H417*100</f>
        <v>8.4105732921386878</v>
      </c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20"/>
    </row>
    <row r="418" spans="1:47" s="180" customFormat="1" ht="15" customHeight="1" x14ac:dyDescent="0.25">
      <c r="A418" s="259"/>
      <c r="B418" s="18"/>
      <c r="C418" s="19" t="s">
        <v>90</v>
      </c>
      <c r="D418" s="19"/>
      <c r="E418" s="19"/>
      <c r="F418" s="174">
        <v>2018</v>
      </c>
      <c r="G418" s="175"/>
      <c r="H418" s="64">
        <v>8697</v>
      </c>
      <c r="I418" s="64"/>
      <c r="J418" s="64"/>
      <c r="K418" s="64">
        <v>845</v>
      </c>
      <c r="L418" s="64"/>
      <c r="M418" s="64"/>
      <c r="N418" s="91">
        <f t="shared" ref="N418:N424" si="85">+K418/H418*100</f>
        <v>9.7159940209267557</v>
      </c>
      <c r="O418" s="6"/>
      <c r="P418" s="6"/>
      <c r="Q418" s="64">
        <v>887</v>
      </c>
      <c r="R418" s="64"/>
      <c r="S418" s="64"/>
      <c r="T418" s="91">
        <f t="shared" ref="T418:T424" si="86">+Q418/H418*100</f>
        <v>10.198919167529032</v>
      </c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20"/>
    </row>
    <row r="419" spans="1:47" s="180" customFormat="1" ht="15" customHeight="1" x14ac:dyDescent="0.25">
      <c r="A419" s="259"/>
      <c r="B419" s="18"/>
      <c r="C419" s="18"/>
      <c r="D419" s="18"/>
      <c r="E419" s="18"/>
      <c r="F419" s="174">
        <v>2019</v>
      </c>
      <c r="G419" s="175"/>
      <c r="H419" s="64">
        <v>8802</v>
      </c>
      <c r="I419" s="64"/>
      <c r="J419" s="64"/>
      <c r="K419" s="64">
        <v>866</v>
      </c>
      <c r="L419" s="64"/>
      <c r="M419" s="64"/>
      <c r="N419" s="91">
        <f t="shared" si="85"/>
        <v>9.8386730288570785</v>
      </c>
      <c r="O419" s="6"/>
      <c r="P419" s="6"/>
      <c r="Q419" s="64">
        <v>761</v>
      </c>
      <c r="R419" s="64"/>
      <c r="S419" s="64"/>
      <c r="T419" s="91">
        <f t="shared" si="86"/>
        <v>8.6457623267439221</v>
      </c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20"/>
    </row>
    <row r="420" spans="1:47" s="180" customFormat="1" ht="15" customHeight="1" x14ac:dyDescent="0.25">
      <c r="A420" s="259"/>
      <c r="B420" s="18"/>
      <c r="C420" s="18"/>
      <c r="D420" s="18"/>
      <c r="E420" s="18"/>
      <c r="F420" s="174">
        <v>2020</v>
      </c>
      <c r="G420" s="175"/>
      <c r="H420" s="64">
        <v>8825</v>
      </c>
      <c r="I420" s="64"/>
      <c r="J420" s="64"/>
      <c r="K420" s="64">
        <v>767</v>
      </c>
      <c r="L420" s="64"/>
      <c r="M420" s="64"/>
      <c r="N420" s="91">
        <f t="shared" si="85"/>
        <v>8.6912181303116149</v>
      </c>
      <c r="O420" s="6"/>
      <c r="P420" s="6"/>
      <c r="Q420" s="64">
        <v>744</v>
      </c>
      <c r="R420" s="64"/>
      <c r="S420" s="64"/>
      <c r="T420" s="91">
        <f t="shared" si="86"/>
        <v>8.430594900849858</v>
      </c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20"/>
    </row>
    <row r="421" spans="1:47" s="180" customFormat="1" ht="15" customHeight="1" x14ac:dyDescent="0.25">
      <c r="A421" s="259"/>
      <c r="B421" s="18"/>
      <c r="C421" s="18"/>
      <c r="D421" s="18"/>
      <c r="E421" s="18"/>
      <c r="F421" s="174">
        <v>2021</v>
      </c>
      <c r="G421" s="175"/>
      <c r="H421" s="64">
        <v>9031</v>
      </c>
      <c r="I421" s="64"/>
      <c r="J421" s="64"/>
      <c r="K421" s="64">
        <v>684</v>
      </c>
      <c r="L421" s="64"/>
      <c r="M421" s="64"/>
      <c r="N421" s="91">
        <f t="shared" si="85"/>
        <v>7.5739120806112279</v>
      </c>
      <c r="O421" s="6"/>
      <c r="P421" s="6"/>
      <c r="Q421" s="64">
        <v>478</v>
      </c>
      <c r="R421" s="64"/>
      <c r="S421" s="64"/>
      <c r="T421" s="91">
        <f t="shared" si="86"/>
        <v>5.2928800797253901</v>
      </c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20"/>
    </row>
    <row r="422" spans="1:47" s="180" customFormat="1" ht="15" customHeight="1" x14ac:dyDescent="0.25">
      <c r="A422" s="259"/>
      <c r="B422" s="18"/>
      <c r="C422" s="18"/>
      <c r="D422" s="18"/>
      <c r="E422" s="18"/>
      <c r="F422" s="174">
        <v>2022</v>
      </c>
      <c r="G422" s="175"/>
      <c r="H422" s="64">
        <v>9092</v>
      </c>
      <c r="I422" s="64"/>
      <c r="J422" s="64"/>
      <c r="K422" s="64">
        <v>893</v>
      </c>
      <c r="L422" s="64"/>
      <c r="M422" s="64"/>
      <c r="N422" s="91">
        <f t="shared" si="85"/>
        <v>9.8218213814342281</v>
      </c>
      <c r="O422" s="6"/>
      <c r="P422" s="6"/>
      <c r="Q422" s="64">
        <v>832</v>
      </c>
      <c r="R422" s="64"/>
      <c r="S422" s="64"/>
      <c r="T422" s="91">
        <f t="shared" si="86"/>
        <v>9.1509018917729872</v>
      </c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20"/>
    </row>
    <row r="423" spans="1:47" s="180" customFormat="1" ht="15" customHeight="1" x14ac:dyDescent="0.25">
      <c r="A423" s="259"/>
      <c r="B423" s="18"/>
      <c r="C423" s="18"/>
      <c r="D423" s="18"/>
      <c r="E423" s="18"/>
      <c r="F423" s="174">
        <v>2023</v>
      </c>
      <c r="G423" s="175"/>
      <c r="H423" s="64">
        <v>9620</v>
      </c>
      <c r="I423" s="64"/>
      <c r="J423" s="64"/>
      <c r="K423" s="64">
        <v>1042</v>
      </c>
      <c r="L423" s="64"/>
      <c r="M423" s="64"/>
      <c r="N423" s="91">
        <f t="shared" si="85"/>
        <v>10.831600831600833</v>
      </c>
      <c r="O423" s="6"/>
      <c r="P423" s="6"/>
      <c r="Q423" s="64">
        <v>514</v>
      </c>
      <c r="R423" s="64"/>
      <c r="S423" s="64"/>
      <c r="T423" s="91">
        <f t="shared" si="86"/>
        <v>5.3430353430353437</v>
      </c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20"/>
    </row>
    <row r="424" spans="1:47" s="180" customFormat="1" ht="15" customHeight="1" x14ac:dyDescent="0.25">
      <c r="A424" s="259"/>
      <c r="B424" s="18"/>
      <c r="C424" s="18"/>
      <c r="D424" s="18"/>
      <c r="E424" s="18"/>
      <c r="F424" s="174">
        <v>2024</v>
      </c>
      <c r="G424" s="175"/>
      <c r="H424" s="64">
        <v>10350</v>
      </c>
      <c r="I424" s="64"/>
      <c r="J424" s="64"/>
      <c r="K424" s="64">
        <v>1155</v>
      </c>
      <c r="L424" s="64"/>
      <c r="M424" s="64"/>
      <c r="N424" s="91">
        <f t="shared" si="85"/>
        <v>11.159420289855072</v>
      </c>
      <c r="O424" s="6"/>
      <c r="P424" s="6"/>
      <c r="Q424" s="64">
        <v>425</v>
      </c>
      <c r="R424" s="64"/>
      <c r="S424" s="64"/>
      <c r="T424" s="91">
        <f t="shared" si="86"/>
        <v>4.1062801932367154</v>
      </c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20"/>
    </row>
    <row r="425" spans="1:47" s="180" customFormat="1" ht="5.4" customHeight="1" x14ac:dyDescent="0.25">
      <c r="A425" s="29"/>
      <c r="B425" s="35"/>
      <c r="C425" s="35"/>
      <c r="D425" s="35"/>
      <c r="E425" s="35"/>
      <c r="F425" s="32"/>
      <c r="G425" s="27"/>
      <c r="H425" s="65"/>
      <c r="I425" s="65"/>
      <c r="J425" s="65"/>
      <c r="K425" s="65"/>
      <c r="L425" s="65"/>
      <c r="M425" s="65"/>
      <c r="N425" s="13"/>
      <c r="O425" s="13"/>
      <c r="P425" s="13"/>
      <c r="Q425" s="65"/>
      <c r="R425" s="65"/>
      <c r="S425" s="65"/>
      <c r="T425" s="13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20"/>
    </row>
    <row r="426" spans="1:47" s="180" customFormat="1" ht="5.4" customHeight="1" x14ac:dyDescent="0.25">
      <c r="A426" s="28"/>
      <c r="B426" s="34"/>
      <c r="C426" s="34"/>
      <c r="D426" s="34"/>
      <c r="E426" s="34"/>
      <c r="F426" s="31"/>
      <c r="G426" s="37"/>
      <c r="H426" s="57"/>
      <c r="I426" s="57"/>
      <c r="J426" s="57"/>
      <c r="K426" s="57"/>
      <c r="L426" s="57"/>
      <c r="M426" s="57"/>
      <c r="N426" s="9"/>
      <c r="O426" s="9"/>
      <c r="P426" s="9"/>
      <c r="Q426" s="57"/>
      <c r="R426" s="57"/>
      <c r="S426" s="57"/>
      <c r="T426" s="9"/>
      <c r="U426" s="152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20"/>
    </row>
    <row r="427" spans="1:47" s="180" customFormat="1" ht="15" customHeight="1" x14ac:dyDescent="0.25">
      <c r="A427" s="259"/>
      <c r="B427" s="18"/>
      <c r="C427" s="16" t="s">
        <v>91</v>
      </c>
      <c r="D427" s="16"/>
      <c r="E427" s="16"/>
      <c r="F427" s="174">
        <v>2017</v>
      </c>
      <c r="G427" s="175"/>
      <c r="H427" s="64">
        <v>10561</v>
      </c>
      <c r="I427" s="64"/>
      <c r="J427" s="64"/>
      <c r="K427" s="64">
        <v>733</v>
      </c>
      <c r="L427" s="64"/>
      <c r="M427" s="64"/>
      <c r="N427" s="91">
        <f>+K427/H427*100</f>
        <v>6.9406306221001799</v>
      </c>
      <c r="O427" s="6"/>
      <c r="P427" s="6"/>
      <c r="Q427" s="64">
        <v>656</v>
      </c>
      <c r="R427" s="64"/>
      <c r="S427" s="64"/>
      <c r="T427" s="91">
        <f>+Q427/H427*100</f>
        <v>6.211532998769056</v>
      </c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20"/>
    </row>
    <row r="428" spans="1:47" s="180" customFormat="1" ht="15" customHeight="1" x14ac:dyDescent="0.25">
      <c r="A428" s="259"/>
      <c r="B428" s="18"/>
      <c r="C428" s="19" t="s">
        <v>92</v>
      </c>
      <c r="D428" s="19"/>
      <c r="E428" s="19"/>
      <c r="F428" s="174">
        <v>2018</v>
      </c>
      <c r="G428" s="175"/>
      <c r="H428" s="64">
        <v>10372</v>
      </c>
      <c r="I428" s="64"/>
      <c r="J428" s="64"/>
      <c r="K428" s="64">
        <v>779</v>
      </c>
      <c r="L428" s="64"/>
      <c r="M428" s="64"/>
      <c r="N428" s="91">
        <f t="shared" ref="N428:N434" si="87">+K428/H428*100</f>
        <v>7.5106054762822989</v>
      </c>
      <c r="O428" s="6"/>
      <c r="P428" s="6"/>
      <c r="Q428" s="64">
        <v>968</v>
      </c>
      <c r="R428" s="64"/>
      <c r="S428" s="64"/>
      <c r="T428" s="91">
        <f t="shared" ref="T428:T434" si="88">+Q428/H428*100</f>
        <v>9.3328191284226758</v>
      </c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20"/>
    </row>
    <row r="429" spans="1:47" s="180" customFormat="1" ht="15" customHeight="1" x14ac:dyDescent="0.25">
      <c r="A429" s="259"/>
      <c r="B429" s="18"/>
      <c r="C429" s="18"/>
      <c r="D429" s="18"/>
      <c r="E429" s="18"/>
      <c r="F429" s="174">
        <v>2019</v>
      </c>
      <c r="G429" s="175"/>
      <c r="H429" s="64">
        <v>10441</v>
      </c>
      <c r="I429" s="64"/>
      <c r="J429" s="64"/>
      <c r="K429" s="64">
        <v>986</v>
      </c>
      <c r="L429" s="64"/>
      <c r="M429" s="64"/>
      <c r="N429" s="91">
        <f t="shared" si="87"/>
        <v>9.4435398908150567</v>
      </c>
      <c r="O429" s="6"/>
      <c r="P429" s="6"/>
      <c r="Q429" s="64">
        <v>917</v>
      </c>
      <c r="R429" s="64"/>
      <c r="S429" s="64"/>
      <c r="T429" s="91">
        <f t="shared" si="88"/>
        <v>8.7826836509912845</v>
      </c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20"/>
    </row>
    <row r="430" spans="1:47" s="180" customFormat="1" ht="15" customHeight="1" x14ac:dyDescent="0.25">
      <c r="A430" s="259"/>
      <c r="B430" s="18"/>
      <c r="C430" s="18"/>
      <c r="D430" s="18"/>
      <c r="E430" s="18"/>
      <c r="F430" s="174">
        <v>2020</v>
      </c>
      <c r="G430" s="175"/>
      <c r="H430" s="64">
        <v>10333</v>
      </c>
      <c r="I430" s="64"/>
      <c r="J430" s="64"/>
      <c r="K430" s="64">
        <v>925</v>
      </c>
      <c r="L430" s="64"/>
      <c r="M430" s="64"/>
      <c r="N430" s="91">
        <f t="shared" si="87"/>
        <v>8.9519016742475568</v>
      </c>
      <c r="O430" s="6"/>
      <c r="P430" s="6"/>
      <c r="Q430" s="64">
        <v>1033</v>
      </c>
      <c r="R430" s="64"/>
      <c r="S430" s="64"/>
      <c r="T430" s="91">
        <f t="shared" si="88"/>
        <v>9.9970966805380819</v>
      </c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20"/>
    </row>
    <row r="431" spans="1:47" s="180" customFormat="1" ht="15" customHeight="1" x14ac:dyDescent="0.25">
      <c r="A431" s="259"/>
      <c r="B431" s="18"/>
      <c r="C431" s="18"/>
      <c r="D431" s="18"/>
      <c r="E431" s="18"/>
      <c r="F431" s="174">
        <v>2021</v>
      </c>
      <c r="G431" s="175"/>
      <c r="H431" s="64">
        <v>11049</v>
      </c>
      <c r="I431" s="64"/>
      <c r="J431" s="64"/>
      <c r="K431" s="64">
        <v>1242</v>
      </c>
      <c r="L431" s="64"/>
      <c r="M431" s="64"/>
      <c r="N431" s="91">
        <f t="shared" si="87"/>
        <v>11.240836274775997</v>
      </c>
      <c r="O431" s="6"/>
      <c r="P431" s="6"/>
      <c r="Q431" s="64">
        <v>526</v>
      </c>
      <c r="R431" s="64"/>
      <c r="S431" s="64"/>
      <c r="T431" s="91">
        <f t="shared" si="88"/>
        <v>4.7606118200742147</v>
      </c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20"/>
    </row>
    <row r="432" spans="1:47" s="180" customFormat="1" ht="15" customHeight="1" x14ac:dyDescent="0.25">
      <c r="A432" s="259"/>
      <c r="B432" s="18"/>
      <c r="C432" s="18"/>
      <c r="D432" s="18"/>
      <c r="E432" s="18"/>
      <c r="F432" s="174">
        <v>2022</v>
      </c>
      <c r="G432" s="175"/>
      <c r="H432" s="64">
        <v>11784</v>
      </c>
      <c r="I432" s="64"/>
      <c r="J432" s="64"/>
      <c r="K432" s="64">
        <v>1536</v>
      </c>
      <c r="L432" s="64"/>
      <c r="M432" s="64"/>
      <c r="N432" s="91">
        <f t="shared" si="87"/>
        <v>13.034623217922606</v>
      </c>
      <c r="O432" s="6"/>
      <c r="P432" s="6"/>
      <c r="Q432" s="64">
        <v>801</v>
      </c>
      <c r="R432" s="64"/>
      <c r="S432" s="64"/>
      <c r="T432" s="91">
        <f t="shared" si="88"/>
        <v>6.7973523421588595</v>
      </c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20"/>
    </row>
    <row r="433" spans="1:47" s="180" customFormat="1" ht="15" customHeight="1" x14ac:dyDescent="0.25">
      <c r="A433" s="259"/>
      <c r="B433" s="18"/>
      <c r="C433" s="18"/>
      <c r="D433" s="18"/>
      <c r="E433" s="18"/>
      <c r="F433" s="174">
        <v>2023</v>
      </c>
      <c r="G433" s="175"/>
      <c r="H433" s="64">
        <v>12677</v>
      </c>
      <c r="I433" s="64"/>
      <c r="J433" s="64"/>
      <c r="K433" s="64">
        <v>1407</v>
      </c>
      <c r="L433" s="64"/>
      <c r="M433" s="64"/>
      <c r="N433" s="91">
        <f t="shared" si="87"/>
        <v>11.098840419657648</v>
      </c>
      <c r="O433" s="6"/>
      <c r="P433" s="6"/>
      <c r="Q433" s="64">
        <v>514</v>
      </c>
      <c r="R433" s="64"/>
      <c r="S433" s="64"/>
      <c r="T433" s="91">
        <f t="shared" si="88"/>
        <v>4.0545870474086927</v>
      </c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20"/>
    </row>
    <row r="434" spans="1:47" s="180" customFormat="1" ht="15" customHeight="1" x14ac:dyDescent="0.25">
      <c r="A434" s="259"/>
      <c r="B434" s="18"/>
      <c r="C434" s="18"/>
      <c r="D434" s="18"/>
      <c r="E434" s="18"/>
      <c r="F434" s="174">
        <v>2024</v>
      </c>
      <c r="G434" s="175"/>
      <c r="H434" s="64">
        <v>13742</v>
      </c>
      <c r="I434" s="64"/>
      <c r="J434" s="64"/>
      <c r="K434" s="64">
        <v>1482</v>
      </c>
      <c r="L434" s="64"/>
      <c r="M434" s="64"/>
      <c r="N434" s="91">
        <f t="shared" si="87"/>
        <v>10.784456411002767</v>
      </c>
      <c r="O434" s="6"/>
      <c r="P434" s="6"/>
      <c r="Q434" s="64">
        <v>417</v>
      </c>
      <c r="R434" s="64"/>
      <c r="S434" s="64"/>
      <c r="T434" s="91">
        <f t="shared" si="88"/>
        <v>3.0344927958084704</v>
      </c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20"/>
    </row>
    <row r="435" spans="1:47" s="180" customFormat="1" ht="5.4" customHeight="1" x14ac:dyDescent="0.25">
      <c r="A435" s="29"/>
      <c r="B435" s="35"/>
      <c r="C435" s="35"/>
      <c r="D435" s="35"/>
      <c r="E435" s="35"/>
      <c r="F435" s="422"/>
      <c r="G435" s="423"/>
      <c r="H435" s="65"/>
      <c r="I435" s="65"/>
      <c r="J435" s="65"/>
      <c r="K435" s="65"/>
      <c r="L435" s="65"/>
      <c r="M435" s="65"/>
      <c r="N435" s="13"/>
      <c r="O435" s="13"/>
      <c r="P435" s="13"/>
      <c r="Q435" s="65"/>
      <c r="R435" s="65"/>
      <c r="S435" s="65"/>
      <c r="T435" s="13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20"/>
    </row>
    <row r="436" spans="1:47" s="180" customFormat="1" ht="5.4" customHeight="1" x14ac:dyDescent="0.25">
      <c r="A436" s="28"/>
      <c r="B436" s="34"/>
      <c r="C436" s="34"/>
      <c r="D436" s="34"/>
      <c r="E436" s="34"/>
      <c r="F436" s="424"/>
      <c r="G436" s="425"/>
      <c r="H436" s="57"/>
      <c r="I436" s="57"/>
      <c r="J436" s="57"/>
      <c r="K436" s="57"/>
      <c r="L436" s="57"/>
      <c r="M436" s="57"/>
      <c r="N436" s="9"/>
      <c r="O436" s="9"/>
      <c r="P436" s="9"/>
      <c r="Q436" s="57"/>
      <c r="R436" s="57"/>
      <c r="S436" s="57"/>
      <c r="T436" s="9"/>
      <c r="U436" s="152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20"/>
    </row>
    <row r="437" spans="1:47" s="180" customFormat="1" ht="15" customHeight="1" x14ac:dyDescent="0.25">
      <c r="A437" s="259"/>
      <c r="B437" s="18"/>
      <c r="C437" s="16" t="s">
        <v>93</v>
      </c>
      <c r="D437" s="16"/>
      <c r="E437" s="16"/>
      <c r="F437" s="174">
        <v>2017</v>
      </c>
      <c r="G437" s="175"/>
      <c r="H437" s="64">
        <v>5774</v>
      </c>
      <c r="I437" s="64"/>
      <c r="J437" s="64"/>
      <c r="K437" s="64">
        <v>440</v>
      </c>
      <c r="L437" s="64"/>
      <c r="M437" s="64"/>
      <c r="N437" s="91">
        <f>+K437/H437*100</f>
        <v>7.6203671631451337</v>
      </c>
      <c r="O437" s="6"/>
      <c r="P437" s="6"/>
      <c r="Q437" s="64">
        <v>666</v>
      </c>
      <c r="R437" s="64"/>
      <c r="S437" s="64"/>
      <c r="T437" s="91">
        <f>+Q437/H437*100</f>
        <v>11.534464842396952</v>
      </c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20"/>
    </row>
    <row r="438" spans="1:47" s="180" customFormat="1" ht="15" customHeight="1" x14ac:dyDescent="0.25">
      <c r="A438" s="259"/>
      <c r="B438" s="18"/>
      <c r="C438" s="19" t="s">
        <v>94</v>
      </c>
      <c r="D438" s="19"/>
      <c r="E438" s="19"/>
      <c r="F438" s="174">
        <v>2018</v>
      </c>
      <c r="G438" s="175"/>
      <c r="H438" s="64">
        <v>5469</v>
      </c>
      <c r="I438" s="64"/>
      <c r="J438" s="64"/>
      <c r="K438" s="64">
        <v>403</v>
      </c>
      <c r="L438" s="64"/>
      <c r="M438" s="64"/>
      <c r="N438" s="91">
        <f t="shared" ref="N438:N444" si="89">+K438/H438*100</f>
        <v>7.3688059974401172</v>
      </c>
      <c r="O438" s="6"/>
      <c r="P438" s="6"/>
      <c r="Q438" s="64">
        <v>708</v>
      </c>
      <c r="R438" s="64"/>
      <c r="S438" s="64"/>
      <c r="T438" s="91">
        <f t="shared" ref="T438:T444" si="90">+Q438/H438*100</f>
        <v>12.945693911135493</v>
      </c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20"/>
    </row>
    <row r="439" spans="1:47" s="180" customFormat="1" ht="15" customHeight="1" x14ac:dyDescent="0.25">
      <c r="A439" s="259"/>
      <c r="B439" s="18"/>
      <c r="C439" s="18"/>
      <c r="D439" s="18"/>
      <c r="E439" s="18"/>
      <c r="F439" s="174">
        <v>2019</v>
      </c>
      <c r="G439" s="175"/>
      <c r="H439" s="64">
        <v>5318</v>
      </c>
      <c r="I439" s="64"/>
      <c r="J439" s="64"/>
      <c r="K439" s="64">
        <v>409</v>
      </c>
      <c r="L439" s="64"/>
      <c r="M439" s="64"/>
      <c r="N439" s="91">
        <f t="shared" si="89"/>
        <v>7.690861226024821</v>
      </c>
      <c r="O439" s="6"/>
      <c r="P439" s="6"/>
      <c r="Q439" s="64">
        <v>560</v>
      </c>
      <c r="R439" s="64"/>
      <c r="S439" s="64"/>
      <c r="T439" s="91">
        <f t="shared" si="90"/>
        <v>10.530274539300489</v>
      </c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20"/>
    </row>
    <row r="440" spans="1:47" s="180" customFormat="1" ht="15" customHeight="1" x14ac:dyDescent="0.25">
      <c r="A440" s="259"/>
      <c r="B440" s="18"/>
      <c r="C440" s="18"/>
      <c r="D440" s="18"/>
      <c r="E440" s="18"/>
      <c r="F440" s="174">
        <v>2020</v>
      </c>
      <c r="G440" s="175"/>
      <c r="H440" s="64">
        <v>5099</v>
      </c>
      <c r="I440" s="64"/>
      <c r="J440" s="64"/>
      <c r="K440" s="64">
        <v>333</v>
      </c>
      <c r="L440" s="64"/>
      <c r="M440" s="64"/>
      <c r="N440" s="91">
        <f t="shared" si="89"/>
        <v>6.5306922926063935</v>
      </c>
      <c r="O440" s="6"/>
      <c r="P440" s="6"/>
      <c r="Q440" s="64">
        <v>552</v>
      </c>
      <c r="R440" s="64"/>
      <c r="S440" s="64"/>
      <c r="T440" s="91">
        <f t="shared" si="90"/>
        <v>10.825652088644834</v>
      </c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20"/>
    </row>
    <row r="441" spans="1:47" s="180" customFormat="1" ht="15" customHeight="1" x14ac:dyDescent="0.25">
      <c r="A441" s="259"/>
      <c r="B441" s="18"/>
      <c r="C441" s="18"/>
      <c r="D441" s="18"/>
      <c r="E441" s="18"/>
      <c r="F441" s="174">
        <v>2021</v>
      </c>
      <c r="G441" s="175"/>
      <c r="H441" s="64">
        <v>5160</v>
      </c>
      <c r="I441" s="64"/>
      <c r="J441" s="64"/>
      <c r="K441" s="64">
        <v>329</v>
      </c>
      <c r="L441" s="64"/>
      <c r="M441" s="64"/>
      <c r="N441" s="91">
        <f t="shared" si="89"/>
        <v>6.3759689922480618</v>
      </c>
      <c r="O441" s="6"/>
      <c r="P441" s="6"/>
      <c r="Q441" s="64">
        <v>268</v>
      </c>
      <c r="R441" s="64"/>
      <c r="S441" s="64"/>
      <c r="T441" s="91">
        <f t="shared" si="90"/>
        <v>5.1937984496124034</v>
      </c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20"/>
    </row>
    <row r="442" spans="1:47" s="180" customFormat="1" ht="15" customHeight="1" x14ac:dyDescent="0.25">
      <c r="A442" s="259"/>
      <c r="B442" s="18"/>
      <c r="C442" s="18"/>
      <c r="D442" s="18"/>
      <c r="E442" s="18"/>
      <c r="F442" s="174">
        <v>2022</v>
      </c>
      <c r="G442" s="175"/>
      <c r="H442" s="64">
        <v>5050</v>
      </c>
      <c r="I442" s="64"/>
      <c r="J442" s="64"/>
      <c r="K442" s="64">
        <v>460</v>
      </c>
      <c r="L442" s="64"/>
      <c r="M442" s="64"/>
      <c r="N442" s="91">
        <f t="shared" si="89"/>
        <v>9.1089108910891081</v>
      </c>
      <c r="O442" s="6"/>
      <c r="P442" s="6"/>
      <c r="Q442" s="64">
        <v>570</v>
      </c>
      <c r="R442" s="64"/>
      <c r="S442" s="64"/>
      <c r="T442" s="91">
        <f t="shared" si="90"/>
        <v>11.287128712871288</v>
      </c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20"/>
    </row>
    <row r="443" spans="1:47" s="180" customFormat="1" ht="15" customHeight="1" x14ac:dyDescent="0.25">
      <c r="A443" s="259"/>
      <c r="B443" s="18"/>
      <c r="C443" s="18"/>
      <c r="D443" s="18"/>
      <c r="E443" s="18"/>
      <c r="F443" s="174">
        <v>2023</v>
      </c>
      <c r="G443" s="175"/>
      <c r="H443" s="64">
        <v>5262</v>
      </c>
      <c r="I443" s="64"/>
      <c r="J443" s="64"/>
      <c r="K443" s="64">
        <v>512</v>
      </c>
      <c r="L443" s="64"/>
      <c r="M443" s="64"/>
      <c r="N443" s="91">
        <f t="shared" si="89"/>
        <v>9.7301406309388057</v>
      </c>
      <c r="O443" s="6"/>
      <c r="P443" s="6"/>
      <c r="Q443" s="64">
        <v>300</v>
      </c>
      <c r="R443" s="64"/>
      <c r="S443" s="64"/>
      <c r="T443" s="91">
        <f t="shared" si="90"/>
        <v>5.7012542759407072</v>
      </c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20"/>
    </row>
    <row r="444" spans="1:47" s="180" customFormat="1" ht="15" customHeight="1" x14ac:dyDescent="0.25">
      <c r="A444" s="259"/>
      <c r="B444" s="18"/>
      <c r="C444" s="18"/>
      <c r="D444" s="18"/>
      <c r="E444" s="18"/>
      <c r="F444" s="174">
        <v>2024</v>
      </c>
      <c r="G444" s="175"/>
      <c r="H444" s="64">
        <v>5737</v>
      </c>
      <c r="I444" s="64"/>
      <c r="J444" s="64"/>
      <c r="K444" s="64">
        <v>721</v>
      </c>
      <c r="L444" s="64"/>
      <c r="M444" s="64"/>
      <c r="N444" s="91">
        <f t="shared" si="89"/>
        <v>12.567544012550114</v>
      </c>
      <c r="O444" s="6"/>
      <c r="P444" s="6"/>
      <c r="Q444" s="64">
        <v>246</v>
      </c>
      <c r="R444" s="64"/>
      <c r="S444" s="64"/>
      <c r="T444" s="91">
        <f t="shared" si="90"/>
        <v>4.2879553773749342</v>
      </c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20"/>
    </row>
    <row r="445" spans="1:47" s="180" customFormat="1" ht="5.4" customHeight="1" x14ac:dyDescent="0.25">
      <c r="A445" s="29"/>
      <c r="B445" s="35"/>
      <c r="C445" s="35"/>
      <c r="D445" s="35"/>
      <c r="E445" s="35"/>
      <c r="F445" s="32"/>
      <c r="G445" s="27"/>
      <c r="H445" s="65"/>
      <c r="I445" s="65"/>
      <c r="J445" s="65"/>
      <c r="K445" s="65"/>
      <c r="L445" s="65"/>
      <c r="M445" s="65"/>
      <c r="N445" s="13"/>
      <c r="O445" s="13"/>
      <c r="P445" s="13"/>
      <c r="Q445" s="65"/>
      <c r="R445" s="65"/>
      <c r="S445" s="65"/>
      <c r="T445" s="13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20"/>
    </row>
    <row r="446" spans="1:47" s="180" customFormat="1" ht="5.4" customHeight="1" x14ac:dyDescent="0.25">
      <c r="A446" s="28"/>
      <c r="B446" s="34"/>
      <c r="C446" s="34"/>
      <c r="D446" s="34"/>
      <c r="E446" s="34"/>
      <c r="F446" s="31"/>
      <c r="G446" s="37"/>
      <c r="H446" s="57"/>
      <c r="I446" s="57"/>
      <c r="J446" s="57"/>
      <c r="K446" s="57"/>
      <c r="L446" s="57"/>
      <c r="M446" s="57"/>
      <c r="N446" s="9"/>
      <c r="O446" s="9"/>
      <c r="P446" s="9"/>
      <c r="Q446" s="57"/>
      <c r="R446" s="57"/>
      <c r="S446" s="57"/>
      <c r="T446" s="9"/>
      <c r="U446" s="152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20"/>
    </row>
    <row r="447" spans="1:47" s="180" customFormat="1" ht="15" customHeight="1" x14ac:dyDescent="0.25">
      <c r="A447" s="259"/>
      <c r="B447" s="18"/>
      <c r="C447" s="16" t="s">
        <v>116</v>
      </c>
      <c r="D447" s="16"/>
      <c r="E447" s="30"/>
      <c r="F447" s="174">
        <v>2017</v>
      </c>
      <c r="G447" s="175"/>
      <c r="H447" s="64">
        <v>40100</v>
      </c>
      <c r="I447" s="64"/>
      <c r="J447" s="64"/>
      <c r="K447" s="64">
        <v>1200</v>
      </c>
      <c r="L447" s="64"/>
      <c r="M447" s="64"/>
      <c r="N447" s="91">
        <f>+K447/H447*100</f>
        <v>2.9925187032418954</v>
      </c>
      <c r="O447" s="6"/>
      <c r="P447" s="6"/>
      <c r="Q447" s="64">
        <v>11379</v>
      </c>
      <c r="R447" s="64"/>
      <c r="S447" s="64"/>
      <c r="T447" s="91">
        <f>+Q447/H447*100</f>
        <v>28.376558603491269</v>
      </c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20"/>
    </row>
    <row r="448" spans="1:47" s="180" customFormat="1" ht="15" customHeight="1" x14ac:dyDescent="0.25">
      <c r="A448" s="259"/>
      <c r="B448" s="18"/>
      <c r="C448" s="16" t="s">
        <v>117</v>
      </c>
      <c r="D448" s="16"/>
      <c r="E448" s="19"/>
      <c r="F448" s="174">
        <v>2018</v>
      </c>
      <c r="G448" s="175"/>
      <c r="H448" s="64">
        <v>36432</v>
      </c>
      <c r="I448" s="64"/>
      <c r="J448" s="64"/>
      <c r="K448" s="64">
        <v>1183</v>
      </c>
      <c r="L448" s="64"/>
      <c r="M448" s="64"/>
      <c r="N448" s="91">
        <f t="shared" ref="N448:N454" si="91">+K448/H448*100</f>
        <v>3.2471453667105838</v>
      </c>
      <c r="O448" s="6"/>
      <c r="P448" s="6"/>
      <c r="Q448" s="64">
        <v>4851</v>
      </c>
      <c r="R448" s="64"/>
      <c r="S448" s="64"/>
      <c r="T448" s="91">
        <f t="shared" ref="T448:T454" si="92">+Q448/H448*100</f>
        <v>13.315217391304349</v>
      </c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20"/>
    </row>
    <row r="449" spans="1:47" s="180" customFormat="1" ht="15" customHeight="1" x14ac:dyDescent="0.25">
      <c r="A449" s="259"/>
      <c r="B449" s="18"/>
      <c r="C449" s="19" t="s">
        <v>95</v>
      </c>
      <c r="D449" s="19"/>
      <c r="E449" s="18"/>
      <c r="F449" s="174">
        <v>2019</v>
      </c>
      <c r="G449" s="175"/>
      <c r="H449" s="64">
        <v>33458</v>
      </c>
      <c r="I449" s="64"/>
      <c r="J449" s="64"/>
      <c r="K449" s="64">
        <v>1185</v>
      </c>
      <c r="L449" s="64"/>
      <c r="M449" s="64"/>
      <c r="N449" s="91">
        <f t="shared" si="91"/>
        <v>3.5417538406360216</v>
      </c>
      <c r="O449" s="6"/>
      <c r="P449" s="6"/>
      <c r="Q449" s="64">
        <v>4159</v>
      </c>
      <c r="R449" s="64"/>
      <c r="S449" s="64"/>
      <c r="T449" s="91">
        <f t="shared" si="92"/>
        <v>12.430509893000179</v>
      </c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20"/>
    </row>
    <row r="450" spans="1:47" s="181" customFormat="1" ht="15" customHeight="1" x14ac:dyDescent="0.25">
      <c r="A450" s="259"/>
      <c r="B450" s="18"/>
      <c r="C450" s="86"/>
      <c r="D450" s="18"/>
      <c r="E450" s="18"/>
      <c r="F450" s="174">
        <v>2020</v>
      </c>
      <c r="G450" s="175"/>
      <c r="H450" s="64">
        <v>30309</v>
      </c>
      <c r="I450" s="64"/>
      <c r="J450" s="64"/>
      <c r="K450" s="64">
        <v>1041</v>
      </c>
      <c r="L450" s="64"/>
      <c r="M450" s="64"/>
      <c r="N450" s="91">
        <f t="shared" si="91"/>
        <v>3.4346233791942988</v>
      </c>
      <c r="O450" s="6"/>
      <c r="P450" s="6"/>
      <c r="Q450" s="64">
        <v>4190</v>
      </c>
      <c r="R450" s="64"/>
      <c r="S450" s="64"/>
      <c r="T450" s="91">
        <f t="shared" si="92"/>
        <v>13.824276617506351</v>
      </c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20"/>
    </row>
    <row r="451" spans="1:47" s="181" customFormat="1" ht="15" customHeight="1" x14ac:dyDescent="0.25">
      <c r="A451" s="259"/>
      <c r="B451" s="18"/>
      <c r="C451" s="86"/>
      <c r="D451" s="18"/>
      <c r="E451" s="18"/>
      <c r="F451" s="174">
        <v>2021</v>
      </c>
      <c r="G451" s="175"/>
      <c r="H451" s="64">
        <v>30077</v>
      </c>
      <c r="I451" s="64"/>
      <c r="J451" s="64"/>
      <c r="K451" s="64">
        <v>1098</v>
      </c>
      <c r="L451" s="64"/>
      <c r="M451" s="64"/>
      <c r="N451" s="91">
        <f t="shared" si="91"/>
        <v>3.6506300495395152</v>
      </c>
      <c r="O451" s="6"/>
      <c r="P451" s="6"/>
      <c r="Q451" s="64">
        <v>1330</v>
      </c>
      <c r="R451" s="64"/>
      <c r="S451" s="64"/>
      <c r="T451" s="91">
        <f t="shared" si="92"/>
        <v>4.4219835754895769</v>
      </c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20"/>
    </row>
    <row r="452" spans="1:47" s="181" customFormat="1" ht="15" customHeight="1" x14ac:dyDescent="0.25">
      <c r="A452" s="259"/>
      <c r="B452" s="18"/>
      <c r="C452" s="86"/>
      <c r="D452" s="18"/>
      <c r="E452" s="18"/>
      <c r="F452" s="174">
        <v>2022</v>
      </c>
      <c r="G452" s="175"/>
      <c r="H452" s="64">
        <v>28689</v>
      </c>
      <c r="I452" s="64"/>
      <c r="J452" s="64"/>
      <c r="K452" s="64">
        <v>1306</v>
      </c>
      <c r="L452" s="64"/>
      <c r="M452" s="64"/>
      <c r="N452" s="91">
        <f t="shared" si="91"/>
        <v>4.5522674195684756</v>
      </c>
      <c r="O452" s="6"/>
      <c r="P452" s="6"/>
      <c r="Q452" s="64">
        <v>2694</v>
      </c>
      <c r="R452" s="64"/>
      <c r="S452" s="64"/>
      <c r="T452" s="91">
        <f t="shared" si="92"/>
        <v>9.3903586740562588</v>
      </c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20"/>
    </row>
    <row r="453" spans="1:47" s="181" customFormat="1" ht="15" customHeight="1" x14ac:dyDescent="0.25">
      <c r="A453" s="259"/>
      <c r="B453" s="18"/>
      <c r="C453" s="86"/>
      <c r="D453" s="18"/>
      <c r="E453" s="18"/>
      <c r="F453" s="174">
        <v>2023</v>
      </c>
      <c r="G453" s="175"/>
      <c r="H453" s="64">
        <v>28803</v>
      </c>
      <c r="I453" s="64"/>
      <c r="J453" s="64"/>
      <c r="K453" s="64">
        <v>1413</v>
      </c>
      <c r="L453" s="64"/>
      <c r="M453" s="64"/>
      <c r="N453" s="91">
        <f t="shared" si="91"/>
        <v>4.9057389855223414</v>
      </c>
      <c r="O453" s="6"/>
      <c r="P453" s="6"/>
      <c r="Q453" s="64">
        <v>1299</v>
      </c>
      <c r="R453" s="64"/>
      <c r="S453" s="64"/>
      <c r="T453" s="91">
        <f t="shared" si="92"/>
        <v>4.5099468805332776</v>
      </c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20"/>
    </row>
    <row r="454" spans="1:47" s="181" customFormat="1" ht="15" customHeight="1" x14ac:dyDescent="0.25">
      <c r="A454" s="259"/>
      <c r="B454" s="18"/>
      <c r="C454" s="86"/>
      <c r="D454" s="18"/>
      <c r="E454" s="18"/>
      <c r="F454" s="174">
        <v>2024</v>
      </c>
      <c r="G454" s="175"/>
      <c r="H454" s="64">
        <v>29217</v>
      </c>
      <c r="I454" s="64"/>
      <c r="J454" s="64"/>
      <c r="K454" s="64">
        <v>1494</v>
      </c>
      <c r="L454" s="64"/>
      <c r="M454" s="64"/>
      <c r="N454" s="91">
        <f t="shared" si="91"/>
        <v>5.1134613410001029</v>
      </c>
      <c r="O454" s="6"/>
      <c r="P454" s="6"/>
      <c r="Q454" s="64">
        <v>1080</v>
      </c>
      <c r="R454" s="64"/>
      <c r="S454" s="64"/>
      <c r="T454" s="91">
        <f t="shared" si="92"/>
        <v>3.696478077831399</v>
      </c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20"/>
    </row>
    <row r="455" spans="1:47" s="181" customFormat="1" ht="5.4" customHeight="1" thickBot="1" x14ac:dyDescent="0.3">
      <c r="A455" s="71"/>
      <c r="B455" s="72"/>
      <c r="C455" s="73"/>
      <c r="D455" s="72"/>
      <c r="E455" s="72"/>
      <c r="F455" s="74"/>
      <c r="G455" s="75"/>
      <c r="H455" s="69"/>
      <c r="I455" s="69"/>
      <c r="J455" s="69"/>
      <c r="K455" s="69"/>
      <c r="L455" s="69"/>
      <c r="M455" s="69"/>
      <c r="N455" s="70"/>
      <c r="O455" s="70"/>
      <c r="P455" s="70"/>
      <c r="Q455" s="69"/>
      <c r="R455" s="69"/>
      <c r="S455" s="69"/>
      <c r="T455" s="70"/>
      <c r="U455" s="133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20"/>
    </row>
    <row r="456" spans="1:47" s="181" customFormat="1" ht="6.6" customHeight="1" x14ac:dyDescent="0.25">
      <c r="A456" s="121"/>
      <c r="B456" s="122"/>
      <c r="C456" s="121"/>
      <c r="D456" s="121"/>
      <c r="E456" s="121"/>
      <c r="F456" s="123"/>
      <c r="G456" s="120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20"/>
    </row>
    <row r="457" spans="1:47" s="181" customFormat="1" x14ac:dyDescent="0.25">
      <c r="A457" s="121"/>
      <c r="B457" s="122"/>
      <c r="C457" s="121"/>
      <c r="D457" s="121"/>
      <c r="E457" s="121"/>
      <c r="F457" s="123"/>
      <c r="G457" s="120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20"/>
    </row>
    <row r="458" spans="1:47" s="181" customFormat="1" x14ac:dyDescent="0.25">
      <c r="A458" s="121"/>
      <c r="B458" s="122"/>
      <c r="C458" s="121"/>
      <c r="D458" s="121"/>
      <c r="E458" s="121"/>
      <c r="F458" s="123"/>
      <c r="G458" s="120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20"/>
    </row>
    <row r="459" spans="1:47" s="181" customFormat="1" x14ac:dyDescent="0.25">
      <c r="A459" s="121"/>
      <c r="B459" s="122"/>
      <c r="C459" s="121"/>
      <c r="D459" s="121"/>
      <c r="E459" s="121"/>
      <c r="F459" s="123"/>
      <c r="G459" s="120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20"/>
    </row>
    <row r="460" spans="1:47" s="181" customFormat="1" x14ac:dyDescent="0.25">
      <c r="A460" s="121"/>
      <c r="B460" s="122"/>
      <c r="C460" s="121"/>
      <c r="D460" s="121"/>
      <c r="E460" s="121"/>
      <c r="F460" s="123"/>
      <c r="G460" s="120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20"/>
    </row>
    <row r="461" spans="1:47" s="181" customFormat="1" x14ac:dyDescent="0.25">
      <c r="A461" s="121"/>
      <c r="B461" s="122"/>
      <c r="C461" s="121"/>
      <c r="D461" s="121"/>
      <c r="E461" s="121"/>
      <c r="F461" s="123"/>
      <c r="G461" s="120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20"/>
    </row>
    <row r="462" spans="1:47" s="181" customFormat="1" x14ac:dyDescent="0.25">
      <c r="A462" s="121"/>
      <c r="B462" s="122"/>
      <c r="C462" s="121"/>
      <c r="D462" s="121"/>
      <c r="E462" s="121"/>
      <c r="F462" s="123"/>
      <c r="G462" s="120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20"/>
    </row>
    <row r="463" spans="1:47" s="181" customFormat="1" x14ac:dyDescent="0.25">
      <c r="A463" s="121"/>
      <c r="B463" s="122"/>
      <c r="C463" s="121"/>
      <c r="D463" s="121"/>
      <c r="E463" s="121"/>
      <c r="F463" s="123"/>
      <c r="G463" s="120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20"/>
    </row>
    <row r="464" spans="1:47" s="181" customFormat="1" x14ac:dyDescent="0.25">
      <c r="A464" s="121"/>
      <c r="B464" s="122"/>
      <c r="C464" s="121"/>
      <c r="D464" s="121"/>
      <c r="E464" s="121"/>
      <c r="F464" s="123"/>
      <c r="G464" s="120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20"/>
    </row>
  </sheetData>
  <mergeCells count="102">
    <mergeCell ref="A417:A424"/>
    <mergeCell ref="A427:A434"/>
    <mergeCell ref="A437:A444"/>
    <mergeCell ref="A447:A454"/>
    <mergeCell ref="A408:U408"/>
    <mergeCell ref="A409:U409"/>
    <mergeCell ref="A411:A413"/>
    <mergeCell ref="B411:D415"/>
    <mergeCell ref="F411:F415"/>
    <mergeCell ref="H411:H415"/>
    <mergeCell ref="K411:O411"/>
    <mergeCell ref="Q411:U411"/>
    <mergeCell ref="A349:A356"/>
    <mergeCell ref="A359:A366"/>
    <mergeCell ref="A369:A376"/>
    <mergeCell ref="A379:A386"/>
    <mergeCell ref="A389:A396"/>
    <mergeCell ref="A399:A406"/>
    <mergeCell ref="A340:U340"/>
    <mergeCell ref="A341:U341"/>
    <mergeCell ref="A343:A345"/>
    <mergeCell ref="B343:D347"/>
    <mergeCell ref="F343:F347"/>
    <mergeCell ref="H343:H347"/>
    <mergeCell ref="K343:O343"/>
    <mergeCell ref="Q343:U343"/>
    <mergeCell ref="A281:A288"/>
    <mergeCell ref="A291:A298"/>
    <mergeCell ref="A301:A308"/>
    <mergeCell ref="A311:A318"/>
    <mergeCell ref="A321:A328"/>
    <mergeCell ref="A331:A338"/>
    <mergeCell ref="A272:U272"/>
    <mergeCell ref="A273:U273"/>
    <mergeCell ref="A275:A277"/>
    <mergeCell ref="B275:D279"/>
    <mergeCell ref="F275:F279"/>
    <mergeCell ref="H275:H279"/>
    <mergeCell ref="K275:O275"/>
    <mergeCell ref="Q275:U275"/>
    <mergeCell ref="A223:A230"/>
    <mergeCell ref="A233:A240"/>
    <mergeCell ref="A243:A250"/>
    <mergeCell ref="A253:A260"/>
    <mergeCell ref="A263:A270"/>
    <mergeCell ref="A185:A192"/>
    <mergeCell ref="A195:A202"/>
    <mergeCell ref="A205:A212"/>
    <mergeCell ref="A214:U214"/>
    <mergeCell ref="A215:U215"/>
    <mergeCell ref="A217:A219"/>
    <mergeCell ref="B217:D221"/>
    <mergeCell ref="F217:F221"/>
    <mergeCell ref="H217:H221"/>
    <mergeCell ref="K217:O217"/>
    <mergeCell ref="Q217:U217"/>
    <mergeCell ref="A167:A174"/>
    <mergeCell ref="A176:U176"/>
    <mergeCell ref="A177:U177"/>
    <mergeCell ref="A179:A181"/>
    <mergeCell ref="B179:D183"/>
    <mergeCell ref="F179:F183"/>
    <mergeCell ref="H179:H183"/>
    <mergeCell ref="K179:O179"/>
    <mergeCell ref="Q179:U179"/>
    <mergeCell ref="A117:A124"/>
    <mergeCell ref="A127:A134"/>
    <mergeCell ref="A137:A144"/>
    <mergeCell ref="A147:A154"/>
    <mergeCell ref="A157:A164"/>
    <mergeCell ref="A79:A86"/>
    <mergeCell ref="A89:A96"/>
    <mergeCell ref="A99:A106"/>
    <mergeCell ref="A108:U108"/>
    <mergeCell ref="A109:U109"/>
    <mergeCell ref="A111:A113"/>
    <mergeCell ref="B111:D115"/>
    <mergeCell ref="F111:F115"/>
    <mergeCell ref="H111:H115"/>
    <mergeCell ref="K111:O111"/>
    <mergeCell ref="Q111:U111"/>
    <mergeCell ref="A73:A75"/>
    <mergeCell ref="B73:D77"/>
    <mergeCell ref="F73:F77"/>
    <mergeCell ref="H73:H77"/>
    <mergeCell ref="A11:A18"/>
    <mergeCell ref="A31:A38"/>
    <mergeCell ref="A41:A48"/>
    <mergeCell ref="A51:A58"/>
    <mergeCell ref="A61:A68"/>
    <mergeCell ref="A70:U70"/>
    <mergeCell ref="K73:O73"/>
    <mergeCell ref="Q73:U73"/>
    <mergeCell ref="A1:U1"/>
    <mergeCell ref="A2:U2"/>
    <mergeCell ref="A4:A6"/>
    <mergeCell ref="B4:D9"/>
    <mergeCell ref="F4:F9"/>
    <mergeCell ref="H4:H9"/>
    <mergeCell ref="A71:U71"/>
    <mergeCell ref="Q4:U4"/>
    <mergeCell ref="K4:O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7" manualBreakCount="7">
    <brk id="69" max="16" man="1"/>
    <brk id="107" max="16" man="1"/>
    <brk id="175" max="16" man="1"/>
    <brk id="213" max="16" man="1"/>
    <brk id="271" max="16" man="1"/>
    <brk id="339" max="16" man="1"/>
    <brk id="40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97"/>
  <sheetViews>
    <sheetView view="pageBreakPreview" zoomScale="145" zoomScaleNormal="100" zoomScaleSheetLayoutView="145" workbookViewId="0">
      <selection activeCell="D21" sqref="D21"/>
    </sheetView>
  </sheetViews>
  <sheetFormatPr defaultColWidth="8.88671875" defaultRowHeight="11.4" x14ac:dyDescent="0.2"/>
  <cols>
    <col min="1" max="1" width="2" style="192" customWidth="1"/>
    <col min="2" max="2" width="5.109375" style="192" customWidth="1"/>
    <col min="3" max="3" width="20.109375" style="192" customWidth="1"/>
    <col min="4" max="4" width="2" style="192" customWidth="1"/>
    <col min="5" max="5" width="7.5546875" style="192" customWidth="1"/>
    <col min="6" max="6" width="1.6640625" style="192" customWidth="1"/>
    <col min="7" max="7" width="20.33203125" style="192" customWidth="1"/>
    <col min="8" max="8" width="0.88671875" style="192" customWidth="1"/>
    <col min="9" max="9" width="1.109375" style="192" customWidth="1"/>
    <col min="10" max="10" width="10.5546875" style="192" customWidth="1"/>
    <col min="11" max="11" width="0.88671875" style="192" customWidth="1"/>
    <col min="12" max="12" width="2.33203125" style="192" customWidth="1"/>
    <col min="13" max="13" width="6.6640625" style="192" customWidth="1"/>
    <col min="14" max="14" width="0.88671875" style="192" customWidth="1"/>
    <col min="15" max="15" width="2.6640625" style="192" customWidth="1"/>
    <col min="16" max="16" width="10.5546875" style="192" customWidth="1"/>
    <col min="17" max="17" width="0.88671875" style="192" customWidth="1"/>
    <col min="18" max="18" width="2.33203125" style="192" customWidth="1"/>
    <col min="19" max="19" width="6.6640625" style="192" customWidth="1"/>
    <col min="20" max="20" width="2.109375" style="192" customWidth="1"/>
    <col min="21" max="21" width="5.33203125" style="192" customWidth="1"/>
    <col min="22" max="28" width="5.33203125" style="192" bestFit="1" customWidth="1"/>
    <col min="29" max="29" width="5.88671875" style="192" bestFit="1" customWidth="1"/>
    <col min="30" max="16384" width="8.88671875" style="192"/>
  </cols>
  <sheetData>
    <row r="1" spans="1:20" ht="12" customHeight="1" x14ac:dyDescent="0.25">
      <c r="A1" s="238" t="s">
        <v>28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</row>
    <row r="2" spans="1:20" ht="12" customHeight="1" x14ac:dyDescent="0.25">
      <c r="A2" s="239" t="s">
        <v>142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</row>
    <row r="3" spans="1:20" ht="12" customHeight="1" thickBot="1" x14ac:dyDescent="0.25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</row>
    <row r="4" spans="1:20" ht="30" customHeight="1" thickBot="1" x14ac:dyDescent="0.25">
      <c r="A4" s="240"/>
      <c r="B4" s="243" t="s">
        <v>35</v>
      </c>
      <c r="C4" s="243"/>
      <c r="D4" s="243"/>
      <c r="E4" s="254" t="s">
        <v>23</v>
      </c>
      <c r="F4" s="110"/>
      <c r="G4" s="246" t="s">
        <v>137</v>
      </c>
      <c r="H4" s="106"/>
      <c r="I4" s="106"/>
      <c r="J4" s="249" t="s">
        <v>139</v>
      </c>
      <c r="K4" s="249"/>
      <c r="L4" s="249"/>
      <c r="M4" s="249"/>
      <c r="N4" s="249"/>
      <c r="O4" s="249"/>
      <c r="P4" s="249" t="s">
        <v>145</v>
      </c>
      <c r="Q4" s="249"/>
      <c r="R4" s="249"/>
      <c r="S4" s="249"/>
      <c r="T4" s="249"/>
    </row>
    <row r="5" spans="1:20" ht="5.4" customHeight="1" x14ac:dyDescent="0.2">
      <c r="A5" s="241"/>
      <c r="B5" s="244"/>
      <c r="C5" s="244"/>
      <c r="D5" s="244"/>
      <c r="E5" s="255"/>
      <c r="F5" s="111"/>
      <c r="G5" s="247"/>
      <c r="H5" s="107"/>
      <c r="I5" s="107"/>
      <c r="J5" s="48"/>
      <c r="K5" s="48"/>
      <c r="L5" s="48"/>
      <c r="M5" s="49"/>
      <c r="N5" s="49"/>
      <c r="O5" s="49"/>
      <c r="P5" s="48"/>
      <c r="Q5" s="48"/>
      <c r="R5" s="48"/>
      <c r="S5" s="48"/>
      <c r="T5" s="193"/>
    </row>
    <row r="6" spans="1:20" ht="15" customHeight="1" x14ac:dyDescent="0.2">
      <c r="A6" s="241"/>
      <c r="B6" s="244"/>
      <c r="C6" s="244"/>
      <c r="D6" s="244"/>
      <c r="E6" s="255"/>
      <c r="F6" s="50"/>
      <c r="G6" s="247"/>
      <c r="H6" s="88"/>
      <c r="I6" s="88"/>
      <c r="J6" s="88" t="s">
        <v>191</v>
      </c>
      <c r="K6" s="88"/>
      <c r="L6" s="88"/>
      <c r="M6" s="88" t="s">
        <v>190</v>
      </c>
      <c r="N6" s="88"/>
      <c r="O6" s="88"/>
      <c r="P6" s="88" t="s">
        <v>191</v>
      </c>
      <c r="Q6" s="88"/>
      <c r="R6" s="88"/>
      <c r="S6" s="88" t="s">
        <v>190</v>
      </c>
      <c r="T6" s="193"/>
    </row>
    <row r="7" spans="1:20" ht="15" customHeight="1" x14ac:dyDescent="0.2">
      <c r="A7" s="241"/>
      <c r="B7" s="244"/>
      <c r="C7" s="244"/>
      <c r="D7" s="244"/>
      <c r="E7" s="255"/>
      <c r="F7" s="50"/>
      <c r="G7" s="247"/>
      <c r="H7" s="88"/>
      <c r="I7" s="88"/>
      <c r="J7" s="94" t="s">
        <v>188</v>
      </c>
      <c r="K7" s="88"/>
      <c r="L7" s="88"/>
      <c r="M7" s="94" t="s">
        <v>189</v>
      </c>
      <c r="N7" s="88"/>
      <c r="O7" s="88"/>
      <c r="P7" s="94" t="s">
        <v>188</v>
      </c>
      <c r="Q7" s="88"/>
      <c r="R7" s="88"/>
      <c r="S7" s="94" t="s">
        <v>189</v>
      </c>
      <c r="T7" s="193"/>
    </row>
    <row r="8" spans="1:20" ht="15" customHeight="1" x14ac:dyDescent="0.2">
      <c r="A8" s="241"/>
      <c r="B8" s="244"/>
      <c r="C8" s="244"/>
      <c r="D8" s="244"/>
      <c r="E8" s="255"/>
      <c r="F8" s="76"/>
      <c r="G8" s="247"/>
      <c r="H8" s="38"/>
      <c r="I8" s="38"/>
      <c r="J8" s="39"/>
      <c r="K8" s="39"/>
      <c r="L8" s="39"/>
      <c r="M8" s="39" t="s">
        <v>62</v>
      </c>
      <c r="N8" s="39"/>
      <c r="O8" s="39"/>
      <c r="P8" s="39"/>
      <c r="Q8" s="39"/>
      <c r="R8" s="39"/>
      <c r="S8" s="39" t="s">
        <v>62</v>
      </c>
      <c r="T8" s="193"/>
    </row>
    <row r="9" spans="1:20" ht="5.4" customHeight="1" thickBot="1" x14ac:dyDescent="0.25">
      <c r="A9" s="267"/>
      <c r="B9" s="245"/>
      <c r="C9" s="245"/>
      <c r="D9" s="245"/>
      <c r="E9" s="256"/>
      <c r="F9" s="77"/>
      <c r="G9" s="248"/>
      <c r="H9" s="78"/>
      <c r="I9" s="78"/>
      <c r="J9" s="47"/>
      <c r="K9" s="47"/>
      <c r="L9" s="47"/>
      <c r="M9" s="47"/>
      <c r="N9" s="47"/>
      <c r="O9" s="47"/>
      <c r="P9" s="47"/>
      <c r="Q9" s="47"/>
      <c r="R9" s="47"/>
      <c r="S9" s="47"/>
      <c r="T9" s="194"/>
    </row>
    <row r="10" spans="1:20" ht="5.4" customHeight="1" x14ac:dyDescent="0.2">
      <c r="A10" s="99"/>
      <c r="B10" s="99"/>
      <c r="C10" s="99"/>
      <c r="D10" s="99"/>
      <c r="E10" s="79"/>
      <c r="F10" s="76"/>
      <c r="G10" s="38"/>
      <c r="H10" s="38"/>
      <c r="I10" s="38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193"/>
    </row>
    <row r="11" spans="1:20" ht="15" customHeight="1" x14ac:dyDescent="0.2">
      <c r="A11" s="268"/>
      <c r="B11" s="58" t="s">
        <v>38</v>
      </c>
      <c r="C11" s="113"/>
      <c r="D11" s="113"/>
      <c r="E11" s="54">
        <v>2017</v>
      </c>
      <c r="F11" s="50"/>
      <c r="G11" s="80">
        <f t="shared" ref="G11:G18" si="0">G21+G31+G41+G51+G61+G79+G89+G99+G109+G119+G129+G147+G157+G167+G177+G187</f>
        <v>726362</v>
      </c>
      <c r="H11" s="81"/>
      <c r="I11" s="81"/>
      <c r="J11" s="80">
        <f t="shared" ref="J11:J18" si="1">J21+J31+J41+J51+J61+J79+J89+J99+J109+J119+J129+J147+J157+J167+J177+J187</f>
        <v>46852</v>
      </c>
      <c r="K11" s="81"/>
      <c r="L11" s="81"/>
      <c r="M11" s="82">
        <f t="shared" ref="M11:M18" si="2">+J11/$G11*100</f>
        <v>6.4502272971328347</v>
      </c>
      <c r="N11" s="83"/>
      <c r="O11" s="83"/>
      <c r="P11" s="80">
        <f t="shared" ref="P11:P18" si="3">P21+P31+P41+P51+P61+P79+P89+P99+P109+P119+P129+P147+P157+P167+P177+P187</f>
        <v>82518</v>
      </c>
      <c r="Q11" s="81"/>
      <c r="R11" s="81"/>
      <c r="S11" s="82">
        <f>+P11/$G11*100</f>
        <v>11.360451124921182</v>
      </c>
      <c r="T11" s="193"/>
    </row>
    <row r="12" spans="1:20" ht="15" customHeight="1" x14ac:dyDescent="0.2">
      <c r="A12" s="268"/>
      <c r="B12" s="62" t="s">
        <v>39</v>
      </c>
      <c r="C12" s="113"/>
      <c r="D12" s="113"/>
      <c r="E12" s="54">
        <v>2018</v>
      </c>
      <c r="F12" s="50"/>
      <c r="G12" s="80">
        <f t="shared" si="0"/>
        <v>704692</v>
      </c>
      <c r="H12" s="81"/>
      <c r="I12" s="81"/>
      <c r="J12" s="80">
        <f t="shared" si="1"/>
        <v>47247</v>
      </c>
      <c r="K12" s="81"/>
      <c r="L12" s="81"/>
      <c r="M12" s="82">
        <f t="shared" si="2"/>
        <v>6.7046312431530364</v>
      </c>
      <c r="N12" s="83"/>
      <c r="O12" s="83"/>
      <c r="P12" s="80">
        <f t="shared" si="3"/>
        <v>68917</v>
      </c>
      <c r="Q12" s="81"/>
      <c r="R12" s="81"/>
      <c r="S12" s="82">
        <f t="shared" ref="S12:S18" si="4">+P12/$G12*100</f>
        <v>9.7797335573555539</v>
      </c>
      <c r="T12" s="193"/>
    </row>
    <row r="13" spans="1:20" ht="15" customHeight="1" x14ac:dyDescent="0.2">
      <c r="A13" s="268"/>
      <c r="B13" s="84"/>
      <c r="C13" s="113"/>
      <c r="D13" s="113"/>
      <c r="E13" s="54">
        <v>2019</v>
      </c>
      <c r="F13" s="50"/>
      <c r="G13" s="80">
        <f t="shared" si="0"/>
        <v>695377</v>
      </c>
      <c r="H13" s="81"/>
      <c r="I13" s="81"/>
      <c r="J13" s="80">
        <f t="shared" si="1"/>
        <v>46859</v>
      </c>
      <c r="K13" s="81"/>
      <c r="L13" s="81"/>
      <c r="M13" s="82">
        <f t="shared" si="2"/>
        <v>6.7386468059771882</v>
      </c>
      <c r="N13" s="83"/>
      <c r="O13" s="83"/>
      <c r="P13" s="80">
        <f t="shared" si="3"/>
        <v>56174</v>
      </c>
      <c r="Q13" s="81"/>
      <c r="R13" s="81"/>
      <c r="S13" s="82">
        <f t="shared" si="4"/>
        <v>8.0782079361267343</v>
      </c>
      <c r="T13" s="193"/>
    </row>
    <row r="14" spans="1:20" ht="15" customHeight="1" x14ac:dyDescent="0.2">
      <c r="A14" s="268"/>
      <c r="B14" s="84"/>
      <c r="C14" s="113"/>
      <c r="D14" s="113"/>
      <c r="E14" s="54">
        <v>2020</v>
      </c>
      <c r="F14" s="50"/>
      <c r="G14" s="80">
        <f t="shared" si="0"/>
        <v>681832</v>
      </c>
      <c r="H14" s="81"/>
      <c r="I14" s="81"/>
      <c r="J14" s="80">
        <f t="shared" si="1"/>
        <v>43928</v>
      </c>
      <c r="K14" s="81"/>
      <c r="L14" s="81"/>
      <c r="M14" s="82">
        <f t="shared" si="2"/>
        <v>6.4426427624400153</v>
      </c>
      <c r="N14" s="83"/>
      <c r="O14" s="83"/>
      <c r="P14" s="80">
        <f t="shared" si="3"/>
        <v>57473</v>
      </c>
      <c r="Q14" s="81"/>
      <c r="R14" s="81"/>
      <c r="S14" s="82">
        <f t="shared" si="4"/>
        <v>8.4292025014959684</v>
      </c>
      <c r="T14" s="193"/>
    </row>
    <row r="15" spans="1:20" ht="15" customHeight="1" x14ac:dyDescent="0.2">
      <c r="A15" s="268"/>
      <c r="B15" s="84"/>
      <c r="C15" s="113"/>
      <c r="D15" s="113"/>
      <c r="E15" s="54">
        <v>2021</v>
      </c>
      <c r="F15" s="50"/>
      <c r="G15" s="80">
        <f t="shared" si="0"/>
        <v>696190</v>
      </c>
      <c r="H15" s="81"/>
      <c r="I15" s="81"/>
      <c r="J15" s="80">
        <f t="shared" si="1"/>
        <v>45314</v>
      </c>
      <c r="K15" s="81"/>
      <c r="L15" s="81"/>
      <c r="M15" s="82">
        <f t="shared" si="2"/>
        <v>6.508855341214324</v>
      </c>
      <c r="N15" s="83"/>
      <c r="O15" s="83"/>
      <c r="P15" s="80">
        <f t="shared" si="3"/>
        <v>30956</v>
      </c>
      <c r="Q15" s="81"/>
      <c r="R15" s="81"/>
      <c r="S15" s="82">
        <f t="shared" si="4"/>
        <v>4.4464873094988437</v>
      </c>
      <c r="T15" s="193"/>
    </row>
    <row r="16" spans="1:20" ht="15" customHeight="1" x14ac:dyDescent="0.2">
      <c r="A16" s="268"/>
      <c r="B16" s="84"/>
      <c r="C16" s="113"/>
      <c r="D16" s="113"/>
      <c r="E16" s="54">
        <v>2022</v>
      </c>
      <c r="F16" s="50"/>
      <c r="G16" s="80">
        <f t="shared" si="0"/>
        <v>688844</v>
      </c>
      <c r="H16" s="81"/>
      <c r="I16" s="81"/>
      <c r="J16" s="80">
        <f t="shared" si="1"/>
        <v>48124</v>
      </c>
      <c r="K16" s="81"/>
      <c r="L16" s="81"/>
      <c r="M16" s="82">
        <f t="shared" si="2"/>
        <v>6.9861971651055965</v>
      </c>
      <c r="N16" s="83"/>
      <c r="O16" s="83"/>
      <c r="P16" s="80">
        <f t="shared" si="3"/>
        <v>55470</v>
      </c>
      <c r="Q16" s="81"/>
      <c r="R16" s="81"/>
      <c r="S16" s="82">
        <f t="shared" si="4"/>
        <v>8.0526214934005367</v>
      </c>
      <c r="T16" s="193"/>
    </row>
    <row r="17" spans="1:20" ht="15" customHeight="1" x14ac:dyDescent="0.2">
      <c r="A17" s="268"/>
      <c r="B17" s="84"/>
      <c r="C17" s="113"/>
      <c r="D17" s="113"/>
      <c r="E17" s="54">
        <v>2023</v>
      </c>
      <c r="F17" s="50"/>
      <c r="G17" s="80">
        <f t="shared" si="0"/>
        <v>707637</v>
      </c>
      <c r="H17" s="81"/>
      <c r="I17" s="81"/>
      <c r="J17" s="80">
        <f t="shared" si="1"/>
        <v>51870</v>
      </c>
      <c r="K17" s="81"/>
      <c r="L17" s="81"/>
      <c r="M17" s="82">
        <f t="shared" si="2"/>
        <v>7.3300293794699822</v>
      </c>
      <c r="N17" s="83"/>
      <c r="O17" s="83"/>
      <c r="P17" s="80">
        <f t="shared" si="3"/>
        <v>33077</v>
      </c>
      <c r="Q17" s="81"/>
      <c r="R17" s="81"/>
      <c r="S17" s="82">
        <f t="shared" si="4"/>
        <v>4.6742892189074343</v>
      </c>
      <c r="T17" s="193"/>
    </row>
    <row r="18" spans="1:20" ht="15" customHeight="1" x14ac:dyDescent="0.2">
      <c r="A18" s="268"/>
      <c r="B18" s="84"/>
      <c r="C18" s="113"/>
      <c r="D18" s="113"/>
      <c r="E18" s="54">
        <v>2024</v>
      </c>
      <c r="F18" s="50"/>
      <c r="G18" s="80">
        <f t="shared" si="0"/>
        <v>734089</v>
      </c>
      <c r="H18" s="81"/>
      <c r="I18" s="81"/>
      <c r="J18" s="80">
        <f t="shared" si="1"/>
        <v>55376</v>
      </c>
      <c r="K18" s="81"/>
      <c r="L18" s="81"/>
      <c r="M18" s="82">
        <f t="shared" si="2"/>
        <v>7.5434994939305717</v>
      </c>
      <c r="N18" s="83"/>
      <c r="O18" s="83"/>
      <c r="P18" s="80">
        <f t="shared" si="3"/>
        <v>28924</v>
      </c>
      <c r="Q18" s="81"/>
      <c r="R18" s="81"/>
      <c r="S18" s="82">
        <f t="shared" si="4"/>
        <v>3.9401217018644878</v>
      </c>
      <c r="T18" s="193"/>
    </row>
    <row r="19" spans="1:20" ht="5.4" customHeight="1" x14ac:dyDescent="0.2">
      <c r="A19" s="14"/>
      <c r="B19" s="40"/>
      <c r="C19" s="14"/>
      <c r="D19" s="14"/>
      <c r="E19" s="32"/>
      <c r="F19" s="41"/>
      <c r="G19" s="42"/>
      <c r="H19" s="42"/>
      <c r="I19" s="42"/>
      <c r="J19" s="42"/>
      <c r="K19" s="42"/>
      <c r="L19" s="42"/>
      <c r="M19" s="43"/>
      <c r="N19" s="43"/>
      <c r="O19" s="43"/>
      <c r="P19" s="42"/>
      <c r="Q19" s="42"/>
      <c r="R19" s="42"/>
      <c r="S19" s="43"/>
      <c r="T19" s="195"/>
    </row>
    <row r="20" spans="1:20" ht="5.4" customHeight="1" x14ac:dyDescent="0.2">
      <c r="A20" s="113"/>
      <c r="B20" s="113"/>
      <c r="C20" s="113"/>
      <c r="D20" s="113"/>
      <c r="E20" s="54"/>
      <c r="F20" s="50"/>
      <c r="G20" s="81"/>
      <c r="H20" s="81"/>
      <c r="I20" s="81"/>
      <c r="J20" s="81"/>
      <c r="K20" s="81"/>
      <c r="L20" s="81"/>
      <c r="M20" s="83"/>
      <c r="N20" s="83"/>
      <c r="O20" s="83"/>
      <c r="P20" s="81"/>
      <c r="Q20" s="81"/>
      <c r="R20" s="81"/>
      <c r="S20" s="83"/>
      <c r="T20" s="193"/>
    </row>
    <row r="21" spans="1:20" ht="15" customHeight="1" x14ac:dyDescent="0.2">
      <c r="A21" s="268"/>
      <c r="B21" s="268"/>
      <c r="C21" s="84" t="s">
        <v>120</v>
      </c>
      <c r="D21" s="113"/>
      <c r="E21" s="54">
        <v>2017</v>
      </c>
      <c r="F21" s="50"/>
      <c r="G21" s="196">
        <v>66926</v>
      </c>
      <c r="H21" s="196"/>
      <c r="I21" s="196"/>
      <c r="J21" s="196">
        <v>4791</v>
      </c>
      <c r="K21" s="196"/>
      <c r="L21" s="196"/>
      <c r="M21" s="197">
        <f t="shared" ref="M21:M28" si="5">+J21/$G21*100</f>
        <v>7.1586528404506469</v>
      </c>
      <c r="N21" s="198"/>
      <c r="O21" s="198"/>
      <c r="P21" s="196">
        <v>7731</v>
      </c>
      <c r="Q21" s="196"/>
      <c r="R21" s="196"/>
      <c r="S21" s="197">
        <f>+P21/$G21*100</f>
        <v>11.551564414427876</v>
      </c>
      <c r="T21" s="193"/>
    </row>
    <row r="22" spans="1:20" ht="15" customHeight="1" x14ac:dyDescent="0.2">
      <c r="A22" s="268"/>
      <c r="B22" s="268"/>
      <c r="C22" s="84"/>
      <c r="D22" s="113"/>
      <c r="E22" s="54">
        <v>2018</v>
      </c>
      <c r="F22" s="50"/>
      <c r="G22" s="196">
        <v>65988</v>
      </c>
      <c r="H22" s="196"/>
      <c r="I22" s="196"/>
      <c r="J22" s="196">
        <v>4874</v>
      </c>
      <c r="K22" s="196"/>
      <c r="L22" s="196"/>
      <c r="M22" s="197">
        <f t="shared" si="5"/>
        <v>7.3861914287446204</v>
      </c>
      <c r="N22" s="198"/>
      <c r="O22" s="198"/>
      <c r="P22" s="196">
        <v>5812</v>
      </c>
      <c r="Q22" s="196"/>
      <c r="R22" s="196"/>
      <c r="S22" s="197">
        <f t="shared" ref="S22:S28" si="6">+P22/$G22*100</f>
        <v>8.8076619991513603</v>
      </c>
      <c r="T22" s="193"/>
    </row>
    <row r="23" spans="1:20" ht="15" customHeight="1" x14ac:dyDescent="0.2">
      <c r="A23" s="268"/>
      <c r="B23" s="268"/>
      <c r="C23" s="84"/>
      <c r="D23" s="113"/>
      <c r="E23" s="54">
        <v>2019</v>
      </c>
      <c r="F23" s="50"/>
      <c r="G23" s="196">
        <v>66355</v>
      </c>
      <c r="H23" s="196"/>
      <c r="I23" s="196"/>
      <c r="J23" s="196">
        <v>4887</v>
      </c>
      <c r="K23" s="196"/>
      <c r="L23" s="196"/>
      <c r="M23" s="197">
        <f t="shared" si="5"/>
        <v>7.3649310526712375</v>
      </c>
      <c r="N23" s="198"/>
      <c r="O23" s="198"/>
      <c r="P23" s="196">
        <v>4520</v>
      </c>
      <c r="Q23" s="196"/>
      <c r="R23" s="196"/>
      <c r="S23" s="197">
        <f t="shared" si="6"/>
        <v>6.8118453771381207</v>
      </c>
      <c r="T23" s="193"/>
    </row>
    <row r="24" spans="1:20" ht="15" customHeight="1" x14ac:dyDescent="0.2">
      <c r="A24" s="268"/>
      <c r="B24" s="268"/>
      <c r="C24" s="84"/>
      <c r="D24" s="113"/>
      <c r="E24" s="54">
        <v>2020</v>
      </c>
      <c r="F24" s="50"/>
      <c r="G24" s="196">
        <v>65065</v>
      </c>
      <c r="H24" s="196"/>
      <c r="I24" s="196"/>
      <c r="J24" s="196">
        <v>4083</v>
      </c>
      <c r="K24" s="196"/>
      <c r="L24" s="196"/>
      <c r="M24" s="197">
        <f t="shared" si="5"/>
        <v>6.275263198340121</v>
      </c>
      <c r="N24" s="198"/>
      <c r="O24" s="198"/>
      <c r="P24" s="196">
        <v>5373</v>
      </c>
      <c r="Q24" s="196"/>
      <c r="R24" s="196"/>
      <c r="S24" s="197">
        <f t="shared" si="6"/>
        <v>8.2578959502036415</v>
      </c>
      <c r="T24" s="193"/>
    </row>
    <row r="25" spans="1:20" ht="15" customHeight="1" x14ac:dyDescent="0.2">
      <c r="A25" s="268"/>
      <c r="B25" s="268"/>
      <c r="C25" s="84"/>
      <c r="D25" s="113"/>
      <c r="E25" s="54">
        <v>2021</v>
      </c>
      <c r="F25" s="50"/>
      <c r="G25" s="196">
        <v>66266</v>
      </c>
      <c r="H25" s="196"/>
      <c r="I25" s="196"/>
      <c r="J25" s="196">
        <v>4146</v>
      </c>
      <c r="K25" s="196"/>
      <c r="L25" s="196"/>
      <c r="M25" s="197">
        <f t="shared" si="5"/>
        <v>6.2566021790963697</v>
      </c>
      <c r="N25" s="198"/>
      <c r="O25" s="198"/>
      <c r="P25" s="196">
        <v>2945</v>
      </c>
      <c r="Q25" s="196"/>
      <c r="R25" s="196"/>
      <c r="S25" s="197">
        <f t="shared" si="6"/>
        <v>4.4442097002987957</v>
      </c>
      <c r="T25" s="193"/>
    </row>
    <row r="26" spans="1:20" ht="15" customHeight="1" x14ac:dyDescent="0.2">
      <c r="A26" s="268"/>
      <c r="B26" s="268"/>
      <c r="C26" s="84"/>
      <c r="D26" s="113"/>
      <c r="E26" s="54">
        <v>2022</v>
      </c>
      <c r="F26" s="50"/>
      <c r="G26" s="196">
        <v>66268</v>
      </c>
      <c r="H26" s="196"/>
      <c r="I26" s="196"/>
      <c r="J26" s="196">
        <v>4819</v>
      </c>
      <c r="K26" s="196"/>
      <c r="L26" s="196"/>
      <c r="M26" s="197">
        <f t="shared" si="5"/>
        <v>7.2719864791452888</v>
      </c>
      <c r="N26" s="198"/>
      <c r="O26" s="198"/>
      <c r="P26" s="196">
        <v>4817</v>
      </c>
      <c r="Q26" s="196"/>
      <c r="R26" s="196"/>
      <c r="S26" s="197">
        <f t="shared" si="6"/>
        <v>7.2689684312186875</v>
      </c>
      <c r="T26" s="193"/>
    </row>
    <row r="27" spans="1:20" ht="15" customHeight="1" x14ac:dyDescent="0.2">
      <c r="A27" s="268"/>
      <c r="B27" s="268"/>
      <c r="C27" s="84"/>
      <c r="D27" s="113"/>
      <c r="E27" s="54">
        <v>2023</v>
      </c>
      <c r="F27" s="50"/>
      <c r="G27" s="196">
        <v>68691</v>
      </c>
      <c r="H27" s="196"/>
      <c r="I27" s="196"/>
      <c r="J27" s="196">
        <v>5705</v>
      </c>
      <c r="K27" s="196"/>
      <c r="L27" s="196"/>
      <c r="M27" s="197">
        <f t="shared" si="5"/>
        <v>8.3053092836033837</v>
      </c>
      <c r="N27" s="198"/>
      <c r="O27" s="198"/>
      <c r="P27" s="196">
        <v>3282</v>
      </c>
      <c r="Q27" s="196"/>
      <c r="R27" s="196"/>
      <c r="S27" s="197">
        <f t="shared" si="6"/>
        <v>4.77791850460759</v>
      </c>
      <c r="T27" s="193"/>
    </row>
    <row r="28" spans="1:20" ht="15" customHeight="1" x14ac:dyDescent="0.2">
      <c r="A28" s="268"/>
      <c r="B28" s="268"/>
      <c r="C28" s="84"/>
      <c r="D28" s="113"/>
      <c r="E28" s="54">
        <v>2024</v>
      </c>
      <c r="F28" s="50"/>
      <c r="G28" s="196">
        <v>72401</v>
      </c>
      <c r="H28" s="196"/>
      <c r="I28" s="196"/>
      <c r="J28" s="196">
        <v>6679</v>
      </c>
      <c r="K28" s="196"/>
      <c r="L28" s="196"/>
      <c r="M28" s="197">
        <f t="shared" si="5"/>
        <v>9.2250107042720408</v>
      </c>
      <c r="N28" s="198"/>
      <c r="O28" s="198"/>
      <c r="P28" s="196">
        <v>2969</v>
      </c>
      <c r="Q28" s="196"/>
      <c r="R28" s="196"/>
      <c r="S28" s="197">
        <f t="shared" si="6"/>
        <v>4.1007720887833043</v>
      </c>
      <c r="T28" s="193"/>
    </row>
    <row r="29" spans="1:20" ht="5.4" customHeight="1" x14ac:dyDescent="0.2">
      <c r="A29" s="14"/>
      <c r="B29" s="14"/>
      <c r="C29" s="40"/>
      <c r="D29" s="14"/>
      <c r="E29" s="32"/>
      <c r="F29" s="41"/>
      <c r="G29" s="199"/>
      <c r="H29" s="199"/>
      <c r="I29" s="199"/>
      <c r="J29" s="199"/>
      <c r="K29" s="199"/>
      <c r="L29" s="199"/>
      <c r="M29" s="200"/>
      <c r="N29" s="200"/>
      <c r="O29" s="200"/>
      <c r="P29" s="199"/>
      <c r="Q29" s="199"/>
      <c r="R29" s="199"/>
      <c r="S29" s="200"/>
      <c r="T29" s="195"/>
    </row>
    <row r="30" spans="1:20" ht="5.4" customHeight="1" x14ac:dyDescent="0.2">
      <c r="A30" s="113"/>
      <c r="B30" s="113"/>
      <c r="C30" s="113"/>
      <c r="D30" s="113"/>
      <c r="E30" s="54"/>
      <c r="F30" s="50"/>
      <c r="G30" s="196"/>
      <c r="H30" s="196"/>
      <c r="I30" s="196"/>
      <c r="J30" s="196"/>
      <c r="K30" s="196"/>
      <c r="L30" s="196"/>
      <c r="M30" s="198"/>
      <c r="N30" s="198"/>
      <c r="O30" s="198"/>
      <c r="P30" s="196"/>
      <c r="Q30" s="196"/>
      <c r="R30" s="196"/>
      <c r="S30" s="198"/>
      <c r="T30" s="193"/>
    </row>
    <row r="31" spans="1:20" ht="15" customHeight="1" x14ac:dyDescent="0.2">
      <c r="A31" s="268"/>
      <c r="B31" s="268"/>
      <c r="C31" s="84" t="s">
        <v>4</v>
      </c>
      <c r="D31" s="113"/>
      <c r="E31" s="54">
        <v>2017</v>
      </c>
      <c r="F31" s="50"/>
      <c r="G31" s="196">
        <v>16467</v>
      </c>
      <c r="H31" s="196"/>
      <c r="I31" s="196"/>
      <c r="J31" s="196">
        <v>879</v>
      </c>
      <c r="K31" s="196"/>
      <c r="L31" s="196"/>
      <c r="M31" s="197">
        <f t="shared" ref="M31:M38" si="7">+J31/$G31*100</f>
        <v>5.3379486245217711</v>
      </c>
      <c r="N31" s="198"/>
      <c r="O31" s="198"/>
      <c r="P31" s="196">
        <v>1911</v>
      </c>
      <c r="Q31" s="196"/>
      <c r="R31" s="196"/>
      <c r="S31" s="197">
        <f>+P31/$G31*100</f>
        <v>11.605028238294771</v>
      </c>
      <c r="T31" s="193"/>
    </row>
    <row r="32" spans="1:20" ht="15" customHeight="1" x14ac:dyDescent="0.2">
      <c r="A32" s="268"/>
      <c r="B32" s="268"/>
      <c r="C32" s="84"/>
      <c r="D32" s="113"/>
      <c r="E32" s="54">
        <v>2018</v>
      </c>
      <c r="F32" s="50"/>
      <c r="G32" s="196">
        <v>15857</v>
      </c>
      <c r="H32" s="196"/>
      <c r="I32" s="196"/>
      <c r="J32" s="196">
        <v>852</v>
      </c>
      <c r="K32" s="196"/>
      <c r="L32" s="196"/>
      <c r="M32" s="197">
        <f t="shared" si="7"/>
        <v>5.3730213785709777</v>
      </c>
      <c r="N32" s="198"/>
      <c r="O32" s="198"/>
      <c r="P32" s="196">
        <v>1462</v>
      </c>
      <c r="Q32" s="196"/>
      <c r="R32" s="196"/>
      <c r="S32" s="197">
        <f t="shared" ref="S32:S38" si="8">+P32/$G32*100</f>
        <v>9.2199028820079469</v>
      </c>
      <c r="T32" s="193"/>
    </row>
    <row r="33" spans="1:20" ht="15" customHeight="1" x14ac:dyDescent="0.2">
      <c r="A33" s="268"/>
      <c r="B33" s="268"/>
      <c r="C33" s="84"/>
      <c r="D33" s="113"/>
      <c r="E33" s="54">
        <v>2019</v>
      </c>
      <c r="F33" s="50"/>
      <c r="G33" s="196">
        <v>15683</v>
      </c>
      <c r="H33" s="196"/>
      <c r="I33" s="196"/>
      <c r="J33" s="196">
        <v>914</v>
      </c>
      <c r="K33" s="196"/>
      <c r="L33" s="196"/>
      <c r="M33" s="197">
        <f t="shared" si="7"/>
        <v>5.8279665880252507</v>
      </c>
      <c r="N33" s="198"/>
      <c r="O33" s="198"/>
      <c r="P33" s="196">
        <v>1088</v>
      </c>
      <c r="Q33" s="196"/>
      <c r="R33" s="196"/>
      <c r="S33" s="197">
        <f t="shared" si="8"/>
        <v>6.9374481923101445</v>
      </c>
      <c r="T33" s="193"/>
    </row>
    <row r="34" spans="1:20" ht="15" customHeight="1" x14ac:dyDescent="0.2">
      <c r="A34" s="268"/>
      <c r="B34" s="268"/>
      <c r="C34" s="84"/>
      <c r="D34" s="113"/>
      <c r="E34" s="54">
        <v>2020</v>
      </c>
      <c r="F34" s="50"/>
      <c r="G34" s="196">
        <v>15008</v>
      </c>
      <c r="H34" s="196"/>
      <c r="I34" s="196"/>
      <c r="J34" s="196">
        <v>942</v>
      </c>
      <c r="K34" s="196"/>
      <c r="L34" s="196"/>
      <c r="M34" s="197">
        <f t="shared" si="7"/>
        <v>6.2766524520255871</v>
      </c>
      <c r="N34" s="198"/>
      <c r="O34" s="198"/>
      <c r="P34" s="196">
        <v>1617</v>
      </c>
      <c r="Q34" s="196"/>
      <c r="R34" s="196"/>
      <c r="S34" s="197">
        <f t="shared" si="8"/>
        <v>10.774253731343283</v>
      </c>
      <c r="T34" s="193"/>
    </row>
    <row r="35" spans="1:20" ht="15" customHeight="1" x14ac:dyDescent="0.2">
      <c r="A35" s="268"/>
      <c r="B35" s="268"/>
      <c r="C35" s="84"/>
      <c r="D35" s="113"/>
      <c r="E35" s="54">
        <v>2021</v>
      </c>
      <c r="F35" s="50"/>
      <c r="G35" s="196">
        <v>15247</v>
      </c>
      <c r="H35" s="196"/>
      <c r="I35" s="196"/>
      <c r="J35" s="196">
        <v>939</v>
      </c>
      <c r="K35" s="196"/>
      <c r="L35" s="196"/>
      <c r="M35" s="197">
        <f t="shared" si="7"/>
        <v>6.1585885748016</v>
      </c>
      <c r="N35" s="198"/>
      <c r="O35" s="198"/>
      <c r="P35" s="196">
        <v>700</v>
      </c>
      <c r="Q35" s="196"/>
      <c r="R35" s="196"/>
      <c r="S35" s="197">
        <f t="shared" si="8"/>
        <v>4.5910670951662622</v>
      </c>
      <c r="T35" s="193"/>
    </row>
    <row r="36" spans="1:20" ht="15" customHeight="1" x14ac:dyDescent="0.2">
      <c r="A36" s="268"/>
      <c r="B36" s="268"/>
      <c r="C36" s="84"/>
      <c r="D36" s="113"/>
      <c r="E36" s="54">
        <v>2022</v>
      </c>
      <c r="F36" s="50"/>
      <c r="G36" s="196">
        <v>15311</v>
      </c>
      <c r="H36" s="196"/>
      <c r="I36" s="196"/>
      <c r="J36" s="196">
        <v>1140</v>
      </c>
      <c r="K36" s="196"/>
      <c r="L36" s="196"/>
      <c r="M36" s="197">
        <f t="shared" si="7"/>
        <v>7.4456273267585402</v>
      </c>
      <c r="N36" s="198"/>
      <c r="O36" s="198"/>
      <c r="P36" s="196">
        <v>1076</v>
      </c>
      <c r="Q36" s="196"/>
      <c r="R36" s="196"/>
      <c r="S36" s="197">
        <f t="shared" si="8"/>
        <v>7.0276271961334986</v>
      </c>
      <c r="T36" s="193"/>
    </row>
    <row r="37" spans="1:20" ht="15" customHeight="1" x14ac:dyDescent="0.2">
      <c r="A37" s="268"/>
      <c r="B37" s="268"/>
      <c r="C37" s="84"/>
      <c r="D37" s="113"/>
      <c r="E37" s="54">
        <v>2023</v>
      </c>
      <c r="F37" s="50"/>
      <c r="G37" s="196">
        <v>15784</v>
      </c>
      <c r="H37" s="196"/>
      <c r="I37" s="196"/>
      <c r="J37" s="196">
        <v>1137</v>
      </c>
      <c r="K37" s="196"/>
      <c r="L37" s="196"/>
      <c r="M37" s="197">
        <f t="shared" si="7"/>
        <v>7.2034972123669538</v>
      </c>
      <c r="N37" s="198"/>
      <c r="O37" s="198"/>
      <c r="P37" s="196">
        <v>664</v>
      </c>
      <c r="Q37" s="196"/>
      <c r="R37" s="196"/>
      <c r="S37" s="197">
        <f t="shared" si="8"/>
        <v>4.206791687785099</v>
      </c>
      <c r="T37" s="193"/>
    </row>
    <row r="38" spans="1:20" ht="15" customHeight="1" x14ac:dyDescent="0.2">
      <c r="A38" s="268"/>
      <c r="B38" s="268"/>
      <c r="C38" s="84"/>
      <c r="D38" s="113"/>
      <c r="E38" s="54">
        <v>2024</v>
      </c>
      <c r="F38" s="50"/>
      <c r="G38" s="196">
        <v>16374</v>
      </c>
      <c r="H38" s="196"/>
      <c r="I38" s="196"/>
      <c r="J38" s="196">
        <v>1236</v>
      </c>
      <c r="K38" s="196"/>
      <c r="L38" s="196"/>
      <c r="M38" s="197">
        <f t="shared" si="7"/>
        <v>7.54855258336387</v>
      </c>
      <c r="N38" s="198"/>
      <c r="O38" s="198"/>
      <c r="P38" s="196">
        <v>646</v>
      </c>
      <c r="Q38" s="196"/>
      <c r="R38" s="196"/>
      <c r="S38" s="197">
        <f t="shared" si="8"/>
        <v>3.9452791010138024</v>
      </c>
      <c r="T38" s="193"/>
    </row>
    <row r="39" spans="1:20" ht="5.4" customHeight="1" x14ac:dyDescent="0.2">
      <c r="A39" s="14"/>
      <c r="B39" s="14"/>
      <c r="C39" s="40"/>
      <c r="D39" s="14"/>
      <c r="E39" s="32"/>
      <c r="F39" s="41"/>
      <c r="G39" s="199"/>
      <c r="H39" s="199"/>
      <c r="I39" s="199"/>
      <c r="J39" s="199"/>
      <c r="K39" s="199"/>
      <c r="L39" s="199"/>
      <c r="M39" s="200"/>
      <c r="N39" s="200"/>
      <c r="O39" s="200"/>
      <c r="P39" s="199"/>
      <c r="Q39" s="199"/>
      <c r="R39" s="199"/>
      <c r="S39" s="200"/>
      <c r="T39" s="195"/>
    </row>
    <row r="40" spans="1:20" ht="5.4" customHeight="1" x14ac:dyDescent="0.2">
      <c r="A40" s="113"/>
      <c r="B40" s="113"/>
      <c r="C40" s="113"/>
      <c r="D40" s="113"/>
      <c r="E40" s="54"/>
      <c r="F40" s="50"/>
      <c r="G40" s="196"/>
      <c r="H40" s="196"/>
      <c r="I40" s="196"/>
      <c r="J40" s="196"/>
      <c r="K40" s="196"/>
      <c r="L40" s="196"/>
      <c r="M40" s="198"/>
      <c r="N40" s="198"/>
      <c r="O40" s="198"/>
      <c r="P40" s="196"/>
      <c r="Q40" s="196"/>
      <c r="R40" s="196"/>
      <c r="S40" s="198"/>
      <c r="T40" s="193"/>
    </row>
    <row r="41" spans="1:20" ht="15" customHeight="1" x14ac:dyDescent="0.2">
      <c r="A41" s="268"/>
      <c r="B41" s="268"/>
      <c r="C41" s="84" t="s">
        <v>5</v>
      </c>
      <c r="D41" s="113"/>
      <c r="E41" s="54">
        <v>2017</v>
      </c>
      <c r="F41" s="50"/>
      <c r="G41" s="196">
        <v>8157</v>
      </c>
      <c r="H41" s="196"/>
      <c r="I41" s="196"/>
      <c r="J41" s="196">
        <v>497</v>
      </c>
      <c r="K41" s="196"/>
      <c r="L41" s="196"/>
      <c r="M41" s="197">
        <f t="shared" ref="M41:M48" si="9">+J41/$G41*100</f>
        <v>6.0929263209513298</v>
      </c>
      <c r="N41" s="198"/>
      <c r="O41" s="198"/>
      <c r="P41" s="196">
        <v>1076</v>
      </c>
      <c r="Q41" s="196"/>
      <c r="R41" s="196"/>
      <c r="S41" s="197">
        <f>+P41/$G41*100</f>
        <v>13.191124187814147</v>
      </c>
      <c r="T41" s="193"/>
    </row>
    <row r="42" spans="1:20" ht="15" customHeight="1" x14ac:dyDescent="0.2">
      <c r="A42" s="268"/>
      <c r="B42" s="268"/>
      <c r="C42" s="84"/>
      <c r="D42" s="113"/>
      <c r="E42" s="54">
        <v>2018</v>
      </c>
      <c r="F42" s="50"/>
      <c r="G42" s="196">
        <v>7556</v>
      </c>
      <c r="H42" s="196"/>
      <c r="I42" s="196"/>
      <c r="J42" s="196">
        <v>442</v>
      </c>
      <c r="K42" s="196"/>
      <c r="L42" s="196"/>
      <c r="M42" s="197">
        <f t="shared" si="9"/>
        <v>5.8496559025939652</v>
      </c>
      <c r="N42" s="198"/>
      <c r="O42" s="198"/>
      <c r="P42" s="196">
        <v>1043</v>
      </c>
      <c r="Q42" s="196"/>
      <c r="R42" s="196"/>
      <c r="S42" s="197">
        <f t="shared" ref="S42:S48" si="10">+P42/$G42*100</f>
        <v>13.80359978824775</v>
      </c>
      <c r="T42" s="193"/>
    </row>
    <row r="43" spans="1:20" ht="15" customHeight="1" x14ac:dyDescent="0.2">
      <c r="A43" s="268"/>
      <c r="B43" s="268"/>
      <c r="C43" s="84"/>
      <c r="D43" s="113"/>
      <c r="E43" s="54">
        <v>2019</v>
      </c>
      <c r="F43" s="50"/>
      <c r="G43" s="196">
        <v>7373</v>
      </c>
      <c r="H43" s="196"/>
      <c r="I43" s="196"/>
      <c r="J43" s="196">
        <v>415</v>
      </c>
      <c r="K43" s="196"/>
      <c r="L43" s="196"/>
      <c r="M43" s="197">
        <f t="shared" si="9"/>
        <v>5.6286450562864507</v>
      </c>
      <c r="N43" s="198"/>
      <c r="O43" s="198"/>
      <c r="P43" s="196">
        <v>598</v>
      </c>
      <c r="Q43" s="196"/>
      <c r="R43" s="196"/>
      <c r="S43" s="197">
        <f t="shared" si="10"/>
        <v>8.1106740811067404</v>
      </c>
      <c r="T43" s="193"/>
    </row>
    <row r="44" spans="1:20" ht="15" customHeight="1" x14ac:dyDescent="0.2">
      <c r="A44" s="268"/>
      <c r="B44" s="268"/>
      <c r="C44" s="84"/>
      <c r="D44" s="113"/>
      <c r="E44" s="54">
        <v>2020</v>
      </c>
      <c r="F44" s="50"/>
      <c r="G44" s="196">
        <v>6930</v>
      </c>
      <c r="H44" s="196"/>
      <c r="I44" s="196"/>
      <c r="J44" s="196">
        <v>512</v>
      </c>
      <c r="K44" s="196"/>
      <c r="L44" s="196"/>
      <c r="M44" s="197">
        <f t="shared" si="9"/>
        <v>7.3881673881673882</v>
      </c>
      <c r="N44" s="198"/>
      <c r="O44" s="198"/>
      <c r="P44" s="196">
        <v>955</v>
      </c>
      <c r="Q44" s="196"/>
      <c r="R44" s="196"/>
      <c r="S44" s="197">
        <f t="shared" si="10"/>
        <v>13.78066378066378</v>
      </c>
      <c r="T44" s="193"/>
    </row>
    <row r="45" spans="1:20" ht="15" customHeight="1" x14ac:dyDescent="0.2">
      <c r="A45" s="268"/>
      <c r="B45" s="268"/>
      <c r="C45" s="84"/>
      <c r="D45" s="113"/>
      <c r="E45" s="54">
        <v>2021</v>
      </c>
      <c r="F45" s="50"/>
      <c r="G45" s="196">
        <v>7099</v>
      </c>
      <c r="H45" s="196"/>
      <c r="I45" s="196"/>
      <c r="J45" s="196">
        <v>565</v>
      </c>
      <c r="K45" s="196"/>
      <c r="L45" s="196"/>
      <c r="M45" s="197">
        <f t="shared" si="9"/>
        <v>7.9588674461191724</v>
      </c>
      <c r="N45" s="198"/>
      <c r="O45" s="198"/>
      <c r="P45" s="196">
        <v>396</v>
      </c>
      <c r="Q45" s="196"/>
      <c r="R45" s="196"/>
      <c r="S45" s="197">
        <f t="shared" si="10"/>
        <v>5.5782504578109595</v>
      </c>
      <c r="T45" s="193"/>
    </row>
    <row r="46" spans="1:20" ht="15" customHeight="1" x14ac:dyDescent="0.2">
      <c r="A46" s="268"/>
      <c r="B46" s="268"/>
      <c r="C46" s="84"/>
      <c r="D46" s="113"/>
      <c r="E46" s="54">
        <v>2022</v>
      </c>
      <c r="F46" s="50"/>
      <c r="G46" s="196">
        <v>6836</v>
      </c>
      <c r="H46" s="196"/>
      <c r="I46" s="196"/>
      <c r="J46" s="196">
        <v>431</v>
      </c>
      <c r="K46" s="196"/>
      <c r="L46" s="196"/>
      <c r="M46" s="197">
        <f t="shared" si="9"/>
        <v>6.3048566413107077</v>
      </c>
      <c r="N46" s="198"/>
      <c r="O46" s="198"/>
      <c r="P46" s="196">
        <v>694</v>
      </c>
      <c r="Q46" s="196"/>
      <c r="R46" s="196"/>
      <c r="S46" s="197">
        <f t="shared" si="10"/>
        <v>10.152135751901698</v>
      </c>
      <c r="T46" s="193"/>
    </row>
    <row r="47" spans="1:20" ht="15" customHeight="1" x14ac:dyDescent="0.2">
      <c r="A47" s="268"/>
      <c r="B47" s="268"/>
      <c r="C47" s="84"/>
      <c r="D47" s="113"/>
      <c r="E47" s="54">
        <v>2023</v>
      </c>
      <c r="F47" s="50"/>
      <c r="G47" s="196">
        <v>6942</v>
      </c>
      <c r="H47" s="196"/>
      <c r="I47" s="196"/>
      <c r="J47" s="196">
        <v>436</v>
      </c>
      <c r="K47" s="196"/>
      <c r="L47" s="196"/>
      <c r="M47" s="197">
        <f t="shared" si="9"/>
        <v>6.2806107749927982</v>
      </c>
      <c r="N47" s="198"/>
      <c r="O47" s="198"/>
      <c r="P47" s="196">
        <v>330</v>
      </c>
      <c r="Q47" s="196"/>
      <c r="R47" s="196"/>
      <c r="S47" s="197">
        <f t="shared" si="10"/>
        <v>4.7536732929991361</v>
      </c>
      <c r="T47" s="193"/>
    </row>
    <row r="48" spans="1:20" ht="15" customHeight="1" x14ac:dyDescent="0.2">
      <c r="A48" s="268"/>
      <c r="B48" s="268"/>
      <c r="C48" s="84"/>
      <c r="D48" s="113"/>
      <c r="E48" s="54">
        <v>2024</v>
      </c>
      <c r="F48" s="50"/>
      <c r="G48" s="196">
        <v>7009</v>
      </c>
      <c r="H48" s="196"/>
      <c r="I48" s="196"/>
      <c r="J48" s="196">
        <v>388</v>
      </c>
      <c r="K48" s="196"/>
      <c r="L48" s="196"/>
      <c r="M48" s="197">
        <f t="shared" si="9"/>
        <v>5.535739763161649</v>
      </c>
      <c r="N48" s="198"/>
      <c r="O48" s="198"/>
      <c r="P48" s="196">
        <v>321</v>
      </c>
      <c r="Q48" s="196"/>
      <c r="R48" s="196"/>
      <c r="S48" s="197">
        <f t="shared" si="10"/>
        <v>4.5798259380796118</v>
      </c>
      <c r="T48" s="193"/>
    </row>
    <row r="49" spans="1:20" ht="5.4" customHeight="1" x14ac:dyDescent="0.2">
      <c r="A49" s="14"/>
      <c r="B49" s="14"/>
      <c r="C49" s="40"/>
      <c r="D49" s="14"/>
      <c r="E49" s="32"/>
      <c r="F49" s="41"/>
      <c r="G49" s="199"/>
      <c r="H49" s="199"/>
      <c r="I49" s="199"/>
      <c r="J49" s="199"/>
      <c r="K49" s="199"/>
      <c r="L49" s="199"/>
      <c r="M49" s="200"/>
      <c r="N49" s="200"/>
      <c r="O49" s="200"/>
      <c r="P49" s="199"/>
      <c r="Q49" s="199"/>
      <c r="R49" s="199"/>
      <c r="S49" s="200"/>
      <c r="T49" s="195"/>
    </row>
    <row r="50" spans="1:20" ht="5.4" customHeight="1" x14ac:dyDescent="0.2">
      <c r="A50" s="113"/>
      <c r="B50" s="113"/>
      <c r="C50" s="84"/>
      <c r="D50" s="113"/>
      <c r="E50" s="54"/>
      <c r="F50" s="50"/>
      <c r="G50" s="196"/>
      <c r="H50" s="196"/>
      <c r="I50" s="196"/>
      <c r="J50" s="196"/>
      <c r="K50" s="196"/>
      <c r="L50" s="196"/>
      <c r="M50" s="198"/>
      <c r="N50" s="198"/>
      <c r="O50" s="198"/>
      <c r="P50" s="196"/>
      <c r="Q50" s="196"/>
      <c r="R50" s="196"/>
      <c r="S50" s="198"/>
      <c r="T50" s="193"/>
    </row>
    <row r="51" spans="1:20" ht="15" customHeight="1" x14ac:dyDescent="0.2">
      <c r="A51" s="268"/>
      <c r="B51" s="268"/>
      <c r="C51" s="84" t="s">
        <v>6</v>
      </c>
      <c r="D51" s="113"/>
      <c r="E51" s="54">
        <v>2017</v>
      </c>
      <c r="F51" s="50"/>
      <c r="G51" s="196">
        <v>14607</v>
      </c>
      <c r="H51" s="196"/>
      <c r="I51" s="196"/>
      <c r="J51" s="196">
        <v>889</v>
      </c>
      <c r="K51" s="196"/>
      <c r="L51" s="196"/>
      <c r="M51" s="197">
        <f t="shared" ref="M51:M58" si="11">+J51/$G51*100</f>
        <v>6.0861230916683784</v>
      </c>
      <c r="N51" s="198"/>
      <c r="O51" s="198"/>
      <c r="P51" s="196">
        <v>1495</v>
      </c>
      <c r="Q51" s="196"/>
      <c r="R51" s="196"/>
      <c r="S51" s="197">
        <f>+P51/$G51*100</f>
        <v>10.234818922434449</v>
      </c>
      <c r="T51" s="193"/>
    </row>
    <row r="52" spans="1:20" ht="15" customHeight="1" x14ac:dyDescent="0.2">
      <c r="A52" s="268"/>
      <c r="B52" s="268"/>
      <c r="C52" s="84"/>
      <c r="D52" s="113"/>
      <c r="E52" s="54">
        <v>2018</v>
      </c>
      <c r="F52" s="50"/>
      <c r="G52" s="196">
        <v>14565</v>
      </c>
      <c r="H52" s="196"/>
      <c r="I52" s="196"/>
      <c r="J52" s="196">
        <v>941</v>
      </c>
      <c r="K52" s="196"/>
      <c r="L52" s="196"/>
      <c r="M52" s="197">
        <f t="shared" si="11"/>
        <v>6.4606934431857193</v>
      </c>
      <c r="N52" s="198"/>
      <c r="O52" s="198"/>
      <c r="P52" s="196">
        <v>983</v>
      </c>
      <c r="Q52" s="196"/>
      <c r="R52" s="196"/>
      <c r="S52" s="197">
        <f t="shared" ref="S52:S58" si="12">+P52/$G52*100</f>
        <v>6.7490559560590455</v>
      </c>
      <c r="T52" s="193"/>
    </row>
    <row r="53" spans="1:20" ht="15" customHeight="1" x14ac:dyDescent="0.2">
      <c r="A53" s="268"/>
      <c r="B53" s="268"/>
      <c r="C53" s="84"/>
      <c r="D53" s="113"/>
      <c r="E53" s="54">
        <v>2019</v>
      </c>
      <c r="F53" s="50"/>
      <c r="G53" s="196">
        <v>14594</v>
      </c>
      <c r="H53" s="196"/>
      <c r="I53" s="196"/>
      <c r="J53" s="196">
        <v>872</v>
      </c>
      <c r="K53" s="196"/>
      <c r="L53" s="196"/>
      <c r="M53" s="197">
        <f t="shared" si="11"/>
        <v>5.9750582431136081</v>
      </c>
      <c r="N53" s="198"/>
      <c r="O53" s="198"/>
      <c r="P53" s="196">
        <v>843</v>
      </c>
      <c r="Q53" s="196"/>
      <c r="R53" s="196"/>
      <c r="S53" s="197">
        <f t="shared" si="12"/>
        <v>5.7763464437440044</v>
      </c>
      <c r="T53" s="193"/>
    </row>
    <row r="54" spans="1:20" ht="15" customHeight="1" x14ac:dyDescent="0.2">
      <c r="A54" s="268"/>
      <c r="B54" s="268"/>
      <c r="C54" s="84"/>
      <c r="D54" s="113"/>
      <c r="E54" s="54">
        <v>2020</v>
      </c>
      <c r="F54" s="50"/>
      <c r="G54" s="196">
        <v>14473</v>
      </c>
      <c r="H54" s="196"/>
      <c r="I54" s="196"/>
      <c r="J54" s="196">
        <v>883</v>
      </c>
      <c r="K54" s="196"/>
      <c r="L54" s="196"/>
      <c r="M54" s="197">
        <f t="shared" si="11"/>
        <v>6.1010156843778072</v>
      </c>
      <c r="N54" s="198"/>
      <c r="O54" s="198"/>
      <c r="P54" s="196">
        <v>1004</v>
      </c>
      <c r="Q54" s="196"/>
      <c r="R54" s="196"/>
      <c r="S54" s="197">
        <f t="shared" si="12"/>
        <v>6.9370552062461135</v>
      </c>
      <c r="T54" s="193"/>
    </row>
    <row r="55" spans="1:20" ht="15" customHeight="1" x14ac:dyDescent="0.2">
      <c r="A55" s="268"/>
      <c r="B55" s="268"/>
      <c r="C55" s="84"/>
      <c r="D55" s="113"/>
      <c r="E55" s="54">
        <v>2021</v>
      </c>
      <c r="F55" s="50"/>
      <c r="G55" s="196">
        <v>14753</v>
      </c>
      <c r="H55" s="196"/>
      <c r="I55" s="196"/>
      <c r="J55" s="196">
        <v>824</v>
      </c>
      <c r="K55" s="196"/>
      <c r="L55" s="196"/>
      <c r="M55" s="197">
        <f t="shared" si="11"/>
        <v>5.5853046837931268</v>
      </c>
      <c r="N55" s="198"/>
      <c r="O55" s="198"/>
      <c r="P55" s="196">
        <v>544</v>
      </c>
      <c r="Q55" s="196"/>
      <c r="R55" s="196"/>
      <c r="S55" s="197">
        <f t="shared" si="12"/>
        <v>3.6873856164847827</v>
      </c>
      <c r="T55" s="193"/>
    </row>
    <row r="56" spans="1:20" ht="15" customHeight="1" x14ac:dyDescent="0.2">
      <c r="A56" s="268"/>
      <c r="B56" s="268"/>
      <c r="C56" s="84"/>
      <c r="D56" s="113"/>
      <c r="E56" s="54">
        <v>2022</v>
      </c>
      <c r="F56" s="50"/>
      <c r="G56" s="196">
        <v>14827</v>
      </c>
      <c r="H56" s="196"/>
      <c r="I56" s="196"/>
      <c r="J56" s="196">
        <v>868</v>
      </c>
      <c r="K56" s="196"/>
      <c r="L56" s="196"/>
      <c r="M56" s="197">
        <f t="shared" si="11"/>
        <v>5.8541849328926956</v>
      </c>
      <c r="N56" s="198"/>
      <c r="O56" s="198"/>
      <c r="P56" s="196">
        <v>794</v>
      </c>
      <c r="Q56" s="196"/>
      <c r="R56" s="196"/>
      <c r="S56" s="197">
        <f t="shared" si="12"/>
        <v>5.3550954340055306</v>
      </c>
      <c r="T56" s="193"/>
    </row>
    <row r="57" spans="1:20" ht="15" customHeight="1" x14ac:dyDescent="0.2">
      <c r="A57" s="268"/>
      <c r="B57" s="268"/>
      <c r="C57" s="84"/>
      <c r="D57" s="113"/>
      <c r="E57" s="54">
        <v>2023</v>
      </c>
      <c r="F57" s="50"/>
      <c r="G57" s="196">
        <v>14961</v>
      </c>
      <c r="H57" s="196"/>
      <c r="I57" s="196"/>
      <c r="J57" s="196">
        <v>903</v>
      </c>
      <c r="K57" s="196"/>
      <c r="L57" s="196"/>
      <c r="M57" s="197">
        <f t="shared" si="11"/>
        <v>6.0356928012833366</v>
      </c>
      <c r="N57" s="198"/>
      <c r="O57" s="198"/>
      <c r="P57" s="196">
        <v>769</v>
      </c>
      <c r="Q57" s="196"/>
      <c r="R57" s="196"/>
      <c r="S57" s="197">
        <f t="shared" si="12"/>
        <v>5.140030746607847</v>
      </c>
      <c r="T57" s="193"/>
    </row>
    <row r="58" spans="1:20" ht="15" customHeight="1" x14ac:dyDescent="0.2">
      <c r="A58" s="268"/>
      <c r="B58" s="268"/>
      <c r="C58" s="84"/>
      <c r="D58" s="113"/>
      <c r="E58" s="54">
        <v>2024</v>
      </c>
      <c r="F58" s="50"/>
      <c r="G58" s="196">
        <v>15431</v>
      </c>
      <c r="H58" s="196"/>
      <c r="I58" s="196"/>
      <c r="J58" s="196">
        <v>1037</v>
      </c>
      <c r="K58" s="196"/>
      <c r="L58" s="196"/>
      <c r="M58" s="197">
        <f t="shared" si="11"/>
        <v>6.7202384809798454</v>
      </c>
      <c r="N58" s="198"/>
      <c r="O58" s="198"/>
      <c r="P58" s="196">
        <v>567</v>
      </c>
      <c r="Q58" s="196"/>
      <c r="R58" s="196"/>
      <c r="S58" s="197">
        <f t="shared" si="12"/>
        <v>3.6744216188192595</v>
      </c>
      <c r="T58" s="193"/>
    </row>
    <row r="59" spans="1:20" ht="5.4" customHeight="1" x14ac:dyDescent="0.2">
      <c r="A59" s="14"/>
      <c r="B59" s="14"/>
      <c r="C59" s="40"/>
      <c r="D59" s="14"/>
      <c r="E59" s="32"/>
      <c r="F59" s="41"/>
      <c r="G59" s="199"/>
      <c r="H59" s="199"/>
      <c r="I59" s="199"/>
      <c r="J59" s="199"/>
      <c r="K59" s="199"/>
      <c r="L59" s="199"/>
      <c r="M59" s="200"/>
      <c r="N59" s="200"/>
      <c r="O59" s="200"/>
      <c r="P59" s="199"/>
      <c r="Q59" s="199"/>
      <c r="R59" s="199"/>
      <c r="S59" s="200"/>
      <c r="T59" s="195"/>
    </row>
    <row r="60" spans="1:20" ht="5.4" customHeight="1" x14ac:dyDescent="0.2">
      <c r="A60" s="113"/>
      <c r="B60" s="113"/>
      <c r="C60" s="113"/>
      <c r="D60" s="113"/>
      <c r="E60" s="54"/>
      <c r="F60" s="50"/>
      <c r="G60" s="196"/>
      <c r="H60" s="196"/>
      <c r="I60" s="196"/>
      <c r="J60" s="196"/>
      <c r="K60" s="196"/>
      <c r="L60" s="196"/>
      <c r="M60" s="198"/>
      <c r="N60" s="198"/>
      <c r="O60" s="198"/>
      <c r="P60" s="196"/>
      <c r="Q60" s="196"/>
      <c r="R60" s="196"/>
      <c r="S60" s="198"/>
      <c r="T60" s="193"/>
    </row>
    <row r="61" spans="1:20" ht="15" customHeight="1" x14ac:dyDescent="0.2">
      <c r="A61" s="268"/>
      <c r="B61" s="268"/>
      <c r="C61" s="84" t="s">
        <v>7</v>
      </c>
      <c r="D61" s="113"/>
      <c r="E61" s="54">
        <v>2017</v>
      </c>
      <c r="F61" s="50"/>
      <c r="G61" s="196">
        <v>11974</v>
      </c>
      <c r="H61" s="196"/>
      <c r="I61" s="196"/>
      <c r="J61" s="196">
        <v>683</v>
      </c>
      <c r="K61" s="196"/>
      <c r="L61" s="196"/>
      <c r="M61" s="197">
        <f t="shared" ref="M61:M68" si="13">+J61/$G61*100</f>
        <v>5.7040253883414067</v>
      </c>
      <c r="N61" s="198"/>
      <c r="O61" s="198"/>
      <c r="P61" s="196">
        <v>1366</v>
      </c>
      <c r="Q61" s="196"/>
      <c r="R61" s="196"/>
      <c r="S61" s="197">
        <f>+P61/$G61*100</f>
        <v>11.408050776682813</v>
      </c>
      <c r="T61" s="193"/>
    </row>
    <row r="62" spans="1:20" ht="15" customHeight="1" x14ac:dyDescent="0.2">
      <c r="A62" s="268"/>
      <c r="B62" s="268"/>
      <c r="C62" s="84"/>
      <c r="D62" s="113"/>
      <c r="E62" s="54">
        <v>2018</v>
      </c>
      <c r="F62" s="50"/>
      <c r="G62" s="196">
        <v>11583</v>
      </c>
      <c r="H62" s="196"/>
      <c r="I62" s="196"/>
      <c r="J62" s="196">
        <v>733</v>
      </c>
      <c r="K62" s="196"/>
      <c r="L62" s="196"/>
      <c r="M62" s="197">
        <f t="shared" si="13"/>
        <v>6.3282396615729946</v>
      </c>
      <c r="N62" s="198"/>
      <c r="O62" s="198"/>
      <c r="P62" s="196">
        <v>1124</v>
      </c>
      <c r="Q62" s="196"/>
      <c r="R62" s="196"/>
      <c r="S62" s="197">
        <f t="shared" ref="S62:S68" si="14">+P62/$G62*100</f>
        <v>9.7038763705430373</v>
      </c>
      <c r="T62" s="193"/>
    </row>
    <row r="63" spans="1:20" ht="15" customHeight="1" x14ac:dyDescent="0.2">
      <c r="A63" s="268"/>
      <c r="B63" s="268"/>
      <c r="C63" s="84"/>
      <c r="D63" s="113"/>
      <c r="E63" s="54">
        <v>2019</v>
      </c>
      <c r="F63" s="50"/>
      <c r="G63" s="196">
        <v>11491</v>
      </c>
      <c r="H63" s="196"/>
      <c r="I63" s="196"/>
      <c r="J63" s="196">
        <v>769</v>
      </c>
      <c r="K63" s="196"/>
      <c r="L63" s="196"/>
      <c r="M63" s="197">
        <f t="shared" si="13"/>
        <v>6.692193890871116</v>
      </c>
      <c r="N63" s="198"/>
      <c r="O63" s="198"/>
      <c r="P63" s="196">
        <v>861</v>
      </c>
      <c r="Q63" s="196"/>
      <c r="R63" s="196"/>
      <c r="S63" s="197">
        <f t="shared" si="14"/>
        <v>7.492820468192499</v>
      </c>
      <c r="T63" s="193"/>
    </row>
    <row r="64" spans="1:20" ht="15" customHeight="1" x14ac:dyDescent="0.2">
      <c r="A64" s="268"/>
      <c r="B64" s="268"/>
      <c r="C64" s="84"/>
      <c r="D64" s="113"/>
      <c r="E64" s="54">
        <v>2020</v>
      </c>
      <c r="F64" s="50"/>
      <c r="G64" s="196">
        <v>11096</v>
      </c>
      <c r="H64" s="196"/>
      <c r="I64" s="196"/>
      <c r="J64" s="196">
        <v>701</v>
      </c>
      <c r="K64" s="196"/>
      <c r="L64" s="196"/>
      <c r="M64" s="197">
        <f t="shared" si="13"/>
        <v>6.317591925018025</v>
      </c>
      <c r="N64" s="198"/>
      <c r="O64" s="198"/>
      <c r="P64" s="196">
        <v>1096</v>
      </c>
      <c r="Q64" s="196"/>
      <c r="R64" s="196"/>
      <c r="S64" s="197">
        <f t="shared" si="14"/>
        <v>9.877433309300649</v>
      </c>
      <c r="T64" s="193"/>
    </row>
    <row r="65" spans="1:20" ht="15" customHeight="1" x14ac:dyDescent="0.2">
      <c r="A65" s="268"/>
      <c r="B65" s="268"/>
      <c r="C65" s="84"/>
      <c r="D65" s="113"/>
      <c r="E65" s="54">
        <v>2021</v>
      </c>
      <c r="F65" s="50"/>
      <c r="G65" s="196">
        <v>11294</v>
      </c>
      <c r="H65" s="196"/>
      <c r="I65" s="196"/>
      <c r="J65" s="196">
        <v>714</v>
      </c>
      <c r="K65" s="196"/>
      <c r="L65" s="196"/>
      <c r="M65" s="197">
        <f t="shared" si="13"/>
        <v>6.3219408535505579</v>
      </c>
      <c r="N65" s="198"/>
      <c r="O65" s="198"/>
      <c r="P65" s="196">
        <v>516</v>
      </c>
      <c r="Q65" s="196"/>
      <c r="R65" s="196"/>
      <c r="S65" s="197">
        <f t="shared" si="14"/>
        <v>4.5687975916415793</v>
      </c>
      <c r="T65" s="193"/>
    </row>
    <row r="66" spans="1:20" ht="15" customHeight="1" x14ac:dyDescent="0.2">
      <c r="A66" s="268"/>
      <c r="B66" s="268"/>
      <c r="C66" s="84"/>
      <c r="D66" s="113"/>
      <c r="E66" s="54">
        <v>2022</v>
      </c>
      <c r="F66" s="50"/>
      <c r="G66" s="196">
        <v>11245</v>
      </c>
      <c r="H66" s="196"/>
      <c r="I66" s="196"/>
      <c r="J66" s="196">
        <v>797</v>
      </c>
      <c r="K66" s="196"/>
      <c r="L66" s="196"/>
      <c r="M66" s="197">
        <f t="shared" si="13"/>
        <v>7.0875944864384168</v>
      </c>
      <c r="N66" s="198"/>
      <c r="O66" s="198"/>
      <c r="P66" s="196">
        <v>846</v>
      </c>
      <c r="Q66" s="196"/>
      <c r="R66" s="196"/>
      <c r="S66" s="197">
        <f t="shared" si="14"/>
        <v>7.5233437083148074</v>
      </c>
      <c r="T66" s="193"/>
    </row>
    <row r="67" spans="1:20" ht="15" customHeight="1" x14ac:dyDescent="0.2">
      <c r="A67" s="268"/>
      <c r="B67" s="268"/>
      <c r="C67" s="84"/>
      <c r="D67" s="113"/>
      <c r="E67" s="54">
        <v>2023</v>
      </c>
      <c r="F67" s="50"/>
      <c r="G67" s="196">
        <v>11388</v>
      </c>
      <c r="H67" s="196"/>
      <c r="I67" s="196"/>
      <c r="J67" s="196">
        <v>787</v>
      </c>
      <c r="K67" s="196"/>
      <c r="L67" s="196"/>
      <c r="M67" s="197">
        <f t="shared" si="13"/>
        <v>6.910783280646295</v>
      </c>
      <c r="N67" s="198"/>
      <c r="O67" s="198"/>
      <c r="P67" s="196">
        <v>644</v>
      </c>
      <c r="Q67" s="196"/>
      <c r="R67" s="196"/>
      <c r="S67" s="197">
        <f t="shared" si="14"/>
        <v>5.6550755180892169</v>
      </c>
      <c r="T67" s="193"/>
    </row>
    <row r="68" spans="1:20" ht="15" customHeight="1" x14ac:dyDescent="0.2">
      <c r="A68" s="268"/>
      <c r="B68" s="268"/>
      <c r="C68" s="84"/>
      <c r="D68" s="113"/>
      <c r="E68" s="54">
        <v>2024</v>
      </c>
      <c r="F68" s="50"/>
      <c r="G68" s="196">
        <v>11728</v>
      </c>
      <c r="H68" s="196"/>
      <c r="I68" s="196"/>
      <c r="J68" s="196">
        <v>834</v>
      </c>
      <c r="K68" s="196"/>
      <c r="L68" s="196"/>
      <c r="M68" s="197">
        <f t="shared" si="13"/>
        <v>7.1111869031377895</v>
      </c>
      <c r="N68" s="198"/>
      <c r="O68" s="198"/>
      <c r="P68" s="196">
        <v>494</v>
      </c>
      <c r="Q68" s="196"/>
      <c r="R68" s="196"/>
      <c r="S68" s="197">
        <f t="shared" si="14"/>
        <v>4.2121418826739427</v>
      </c>
      <c r="T68" s="193"/>
    </row>
    <row r="69" spans="1:20" ht="5.4" customHeight="1" thickBot="1" x14ac:dyDescent="0.25">
      <c r="A69" s="68"/>
      <c r="B69" s="68"/>
      <c r="C69" s="201"/>
      <c r="D69" s="68"/>
      <c r="E69" s="74"/>
      <c r="F69" s="52"/>
      <c r="G69" s="202"/>
      <c r="H69" s="202"/>
      <c r="I69" s="202"/>
      <c r="J69" s="202"/>
      <c r="K69" s="202"/>
      <c r="L69" s="202"/>
      <c r="M69" s="203"/>
      <c r="N69" s="203"/>
      <c r="O69" s="203"/>
      <c r="P69" s="202"/>
      <c r="Q69" s="202"/>
      <c r="R69" s="202"/>
      <c r="S69" s="203"/>
      <c r="T69" s="194"/>
    </row>
    <row r="70" spans="1:20" ht="12" customHeight="1" x14ac:dyDescent="0.25">
      <c r="A70" s="238" t="s">
        <v>144</v>
      </c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</row>
    <row r="71" spans="1:20" ht="12" customHeight="1" x14ac:dyDescent="0.25">
      <c r="A71" s="239" t="s">
        <v>143</v>
      </c>
      <c r="B71" s="239"/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</row>
    <row r="72" spans="1:20" ht="12" customHeight="1" thickBot="1" x14ac:dyDescent="0.25">
      <c r="A72" s="266"/>
      <c r="B72" s="266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</row>
    <row r="73" spans="1:20" ht="30" customHeight="1" thickBot="1" x14ac:dyDescent="0.25">
      <c r="A73" s="240"/>
      <c r="B73" s="243" t="s">
        <v>35</v>
      </c>
      <c r="C73" s="243"/>
      <c r="D73" s="243"/>
      <c r="E73" s="254" t="s">
        <v>23</v>
      </c>
      <c r="F73" s="110"/>
      <c r="G73" s="246" t="s">
        <v>137</v>
      </c>
      <c r="H73" s="106"/>
      <c r="I73" s="106"/>
      <c r="J73" s="249" t="s">
        <v>139</v>
      </c>
      <c r="K73" s="249"/>
      <c r="L73" s="249"/>
      <c r="M73" s="249"/>
      <c r="N73" s="249"/>
      <c r="O73" s="85"/>
      <c r="P73" s="249" t="s">
        <v>145</v>
      </c>
      <c r="Q73" s="249"/>
      <c r="R73" s="249"/>
      <c r="S73" s="249"/>
      <c r="T73" s="249"/>
    </row>
    <row r="74" spans="1:20" ht="6.75" customHeight="1" x14ac:dyDescent="0.2">
      <c r="A74" s="241"/>
      <c r="B74" s="244"/>
      <c r="C74" s="244"/>
      <c r="D74" s="244"/>
      <c r="E74" s="255"/>
      <c r="F74" s="111"/>
      <c r="G74" s="247"/>
      <c r="H74" s="107"/>
      <c r="I74" s="107"/>
      <c r="J74" s="48"/>
      <c r="K74" s="48"/>
      <c r="L74" s="48"/>
      <c r="M74" s="49"/>
      <c r="N74" s="49"/>
      <c r="O74" s="49"/>
      <c r="P74" s="48"/>
      <c r="Q74" s="48"/>
      <c r="R74" s="48"/>
      <c r="S74" s="48"/>
      <c r="T74" s="193"/>
    </row>
    <row r="75" spans="1:20" ht="30.75" customHeight="1" x14ac:dyDescent="0.2">
      <c r="A75" s="241"/>
      <c r="B75" s="244"/>
      <c r="C75" s="244"/>
      <c r="D75" s="244"/>
      <c r="E75" s="255"/>
      <c r="F75" s="50"/>
      <c r="G75" s="247"/>
      <c r="H75" s="88"/>
      <c r="I75" s="88"/>
      <c r="J75" s="107" t="s">
        <v>22</v>
      </c>
      <c r="K75" s="107"/>
      <c r="L75" s="107"/>
      <c r="M75" s="107" t="s">
        <v>63</v>
      </c>
      <c r="N75" s="107"/>
      <c r="O75" s="107"/>
      <c r="P75" s="107" t="s">
        <v>22</v>
      </c>
      <c r="Q75" s="107"/>
      <c r="R75" s="107"/>
      <c r="S75" s="107" t="s">
        <v>63</v>
      </c>
      <c r="T75" s="193"/>
    </row>
    <row r="76" spans="1:20" ht="15" customHeight="1" x14ac:dyDescent="0.2">
      <c r="A76" s="241"/>
      <c r="B76" s="244"/>
      <c r="C76" s="244"/>
      <c r="D76" s="244"/>
      <c r="E76" s="255"/>
      <c r="F76" s="76"/>
      <c r="G76" s="247"/>
      <c r="H76" s="38"/>
      <c r="I76" s="38"/>
      <c r="J76" s="39"/>
      <c r="K76" s="39"/>
      <c r="L76" s="39"/>
      <c r="M76" s="39" t="s">
        <v>62</v>
      </c>
      <c r="N76" s="39"/>
      <c r="O76" s="39"/>
      <c r="P76" s="39"/>
      <c r="Q76" s="39"/>
      <c r="R76" s="39"/>
      <c r="S76" s="39" t="s">
        <v>62</v>
      </c>
      <c r="T76" s="193"/>
    </row>
    <row r="77" spans="1:20" ht="5.4" customHeight="1" thickBot="1" x14ac:dyDescent="0.25">
      <c r="A77" s="267"/>
      <c r="B77" s="245"/>
      <c r="C77" s="245"/>
      <c r="D77" s="245"/>
      <c r="E77" s="256"/>
      <c r="F77" s="77"/>
      <c r="G77" s="248"/>
      <c r="H77" s="78"/>
      <c r="I77" s="78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194"/>
    </row>
    <row r="78" spans="1:20" ht="5.4" customHeight="1" x14ac:dyDescent="0.2">
      <c r="A78" s="99"/>
      <c r="B78" s="99"/>
      <c r="C78" s="99"/>
      <c r="D78" s="99"/>
      <c r="E78" s="79"/>
      <c r="F78" s="76"/>
      <c r="G78" s="38"/>
      <c r="H78" s="38"/>
      <c r="I78" s="3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193"/>
    </row>
    <row r="79" spans="1:20" ht="15" customHeight="1" x14ac:dyDescent="0.2">
      <c r="A79" s="251"/>
      <c r="B79" s="251"/>
      <c r="C79" s="58" t="s">
        <v>8</v>
      </c>
      <c r="D79" s="99"/>
      <c r="E79" s="54">
        <v>2017</v>
      </c>
      <c r="F79" s="50"/>
      <c r="G79" s="196">
        <v>13464</v>
      </c>
      <c r="H79" s="196"/>
      <c r="I79" s="196"/>
      <c r="J79" s="196">
        <v>825</v>
      </c>
      <c r="K79" s="196"/>
      <c r="L79" s="196"/>
      <c r="M79" s="197">
        <f t="shared" ref="M79:M86" si="15">+J79/$G79*100</f>
        <v>6.1274509803921564</v>
      </c>
      <c r="N79" s="198"/>
      <c r="O79" s="198"/>
      <c r="P79" s="196">
        <v>1234</v>
      </c>
      <c r="Q79" s="196"/>
      <c r="R79" s="196"/>
      <c r="S79" s="197">
        <f>+P79/$G79*100</f>
        <v>9.165181224004753</v>
      </c>
      <c r="T79" s="193"/>
    </row>
    <row r="80" spans="1:20" ht="15" customHeight="1" x14ac:dyDescent="0.2">
      <c r="A80" s="251"/>
      <c r="B80" s="251"/>
      <c r="C80" s="58"/>
      <c r="D80" s="99"/>
      <c r="E80" s="54">
        <v>2018</v>
      </c>
      <c r="F80" s="50"/>
      <c r="G80" s="196">
        <v>13245</v>
      </c>
      <c r="H80" s="196"/>
      <c r="I80" s="196"/>
      <c r="J80" s="196">
        <v>759</v>
      </c>
      <c r="K80" s="196"/>
      <c r="L80" s="196"/>
      <c r="M80" s="197">
        <f t="shared" si="15"/>
        <v>5.7304643261608152</v>
      </c>
      <c r="N80" s="198"/>
      <c r="O80" s="198"/>
      <c r="P80" s="196">
        <v>978</v>
      </c>
      <c r="Q80" s="196"/>
      <c r="R80" s="196"/>
      <c r="S80" s="197">
        <f t="shared" ref="S80:S86" si="16">+P80/$G80*100</f>
        <v>7.3839184597961491</v>
      </c>
      <c r="T80" s="193"/>
    </row>
    <row r="81" spans="1:20" ht="15" customHeight="1" x14ac:dyDescent="0.2">
      <c r="A81" s="251"/>
      <c r="B81" s="251"/>
      <c r="C81" s="58"/>
      <c r="D81" s="99"/>
      <c r="E81" s="54">
        <v>2019</v>
      </c>
      <c r="F81" s="50"/>
      <c r="G81" s="196">
        <v>13021</v>
      </c>
      <c r="H81" s="196"/>
      <c r="I81" s="196"/>
      <c r="J81" s="196">
        <v>776</v>
      </c>
      <c r="K81" s="196"/>
      <c r="L81" s="196"/>
      <c r="M81" s="197">
        <f t="shared" si="15"/>
        <v>5.9596037170724214</v>
      </c>
      <c r="N81" s="198"/>
      <c r="O81" s="198"/>
      <c r="P81" s="196">
        <v>1000</v>
      </c>
      <c r="Q81" s="196"/>
      <c r="R81" s="196"/>
      <c r="S81" s="197">
        <f t="shared" si="16"/>
        <v>7.6799016972582752</v>
      </c>
      <c r="T81" s="193"/>
    </row>
    <row r="82" spans="1:20" ht="15" customHeight="1" x14ac:dyDescent="0.2">
      <c r="A82" s="251"/>
      <c r="B82" s="251"/>
      <c r="C82" s="58"/>
      <c r="D82" s="99"/>
      <c r="E82" s="54">
        <v>2020</v>
      </c>
      <c r="F82" s="50"/>
      <c r="G82" s="196">
        <v>12743</v>
      </c>
      <c r="H82" s="196"/>
      <c r="I82" s="196"/>
      <c r="J82" s="196">
        <v>784</v>
      </c>
      <c r="K82" s="196"/>
      <c r="L82" s="196"/>
      <c r="M82" s="197">
        <f t="shared" si="15"/>
        <v>6.1523973946480419</v>
      </c>
      <c r="N82" s="198"/>
      <c r="O82" s="198"/>
      <c r="P82" s="196">
        <v>1062</v>
      </c>
      <c r="Q82" s="196"/>
      <c r="R82" s="196"/>
      <c r="S82" s="197">
        <f t="shared" si="16"/>
        <v>8.3339872871380365</v>
      </c>
      <c r="T82" s="193"/>
    </row>
    <row r="83" spans="1:20" ht="15" customHeight="1" x14ac:dyDescent="0.2">
      <c r="A83" s="251"/>
      <c r="B83" s="251"/>
      <c r="C83" s="58"/>
      <c r="D83" s="99"/>
      <c r="E83" s="54">
        <v>2021</v>
      </c>
      <c r="F83" s="50"/>
      <c r="G83" s="196">
        <v>12949</v>
      </c>
      <c r="H83" s="196"/>
      <c r="I83" s="196"/>
      <c r="J83" s="196">
        <v>806</v>
      </c>
      <c r="K83" s="196"/>
      <c r="L83" s="196"/>
      <c r="M83" s="197">
        <f t="shared" si="15"/>
        <v>6.2244188740443276</v>
      </c>
      <c r="N83" s="198"/>
      <c r="O83" s="198"/>
      <c r="P83" s="196">
        <v>600</v>
      </c>
      <c r="Q83" s="196"/>
      <c r="R83" s="196"/>
      <c r="S83" s="197">
        <f t="shared" si="16"/>
        <v>4.6335624372538424</v>
      </c>
      <c r="T83" s="193"/>
    </row>
    <row r="84" spans="1:20" ht="15" customHeight="1" x14ac:dyDescent="0.2">
      <c r="A84" s="251"/>
      <c r="B84" s="251"/>
      <c r="C84" s="58"/>
      <c r="D84" s="99"/>
      <c r="E84" s="54">
        <v>2022</v>
      </c>
      <c r="F84" s="50"/>
      <c r="G84" s="196">
        <v>12658</v>
      </c>
      <c r="H84" s="196"/>
      <c r="I84" s="196"/>
      <c r="J84" s="196">
        <v>761</v>
      </c>
      <c r="K84" s="196"/>
      <c r="L84" s="196"/>
      <c r="M84" s="197">
        <f t="shared" si="15"/>
        <v>6.0120082161478905</v>
      </c>
      <c r="N84" s="198"/>
      <c r="O84" s="198"/>
      <c r="P84" s="196">
        <v>1052</v>
      </c>
      <c r="Q84" s="196"/>
      <c r="R84" s="196"/>
      <c r="S84" s="197">
        <f t="shared" si="16"/>
        <v>8.3109495970927476</v>
      </c>
      <c r="T84" s="193"/>
    </row>
    <row r="85" spans="1:20" ht="15" customHeight="1" x14ac:dyDescent="0.2">
      <c r="A85" s="251"/>
      <c r="B85" s="251"/>
      <c r="C85" s="58"/>
      <c r="D85" s="99"/>
      <c r="E85" s="54">
        <v>2023</v>
      </c>
      <c r="F85" s="50"/>
      <c r="G85" s="196">
        <v>12660</v>
      </c>
      <c r="H85" s="196"/>
      <c r="I85" s="196"/>
      <c r="J85" s="196">
        <v>701</v>
      </c>
      <c r="K85" s="196"/>
      <c r="L85" s="196"/>
      <c r="M85" s="197">
        <f t="shared" si="15"/>
        <v>5.5371248025276456</v>
      </c>
      <c r="N85" s="198"/>
      <c r="O85" s="198"/>
      <c r="P85" s="196">
        <v>699</v>
      </c>
      <c r="Q85" s="196"/>
      <c r="R85" s="196"/>
      <c r="S85" s="197">
        <f t="shared" si="16"/>
        <v>5.5213270142180093</v>
      </c>
      <c r="T85" s="193"/>
    </row>
    <row r="86" spans="1:20" ht="15" customHeight="1" x14ac:dyDescent="0.2">
      <c r="A86" s="251"/>
      <c r="B86" s="251"/>
      <c r="C86" s="58"/>
      <c r="D86" s="99"/>
      <c r="E86" s="54">
        <v>2024</v>
      </c>
      <c r="F86" s="50"/>
      <c r="G86" s="196">
        <v>12840</v>
      </c>
      <c r="H86" s="196"/>
      <c r="I86" s="196"/>
      <c r="J86" s="196">
        <v>720</v>
      </c>
      <c r="K86" s="196"/>
      <c r="L86" s="196"/>
      <c r="M86" s="197">
        <f t="shared" si="15"/>
        <v>5.6074766355140184</v>
      </c>
      <c r="N86" s="198"/>
      <c r="O86" s="198"/>
      <c r="P86" s="196">
        <v>540</v>
      </c>
      <c r="Q86" s="196"/>
      <c r="R86" s="196"/>
      <c r="S86" s="197">
        <f t="shared" si="16"/>
        <v>4.2056074766355138</v>
      </c>
      <c r="T86" s="193"/>
    </row>
    <row r="87" spans="1:20" ht="5.4" customHeight="1" x14ac:dyDescent="0.2">
      <c r="A87" s="44"/>
      <c r="B87" s="44"/>
      <c r="C87" s="17"/>
      <c r="D87" s="44"/>
      <c r="E87" s="32"/>
      <c r="F87" s="41"/>
      <c r="G87" s="199"/>
      <c r="H87" s="199"/>
      <c r="I87" s="199"/>
      <c r="J87" s="199"/>
      <c r="K87" s="199"/>
      <c r="L87" s="199"/>
      <c r="M87" s="200"/>
      <c r="N87" s="200"/>
      <c r="O87" s="200"/>
      <c r="P87" s="199"/>
      <c r="Q87" s="199"/>
      <c r="R87" s="199"/>
      <c r="S87" s="200"/>
      <c r="T87" s="195"/>
    </row>
    <row r="88" spans="1:20" ht="5.4" customHeight="1" x14ac:dyDescent="0.2">
      <c r="A88" s="99"/>
      <c r="B88" s="99"/>
      <c r="C88" s="99"/>
      <c r="D88" s="99"/>
      <c r="E88" s="54"/>
      <c r="F88" s="50"/>
      <c r="G88" s="196"/>
      <c r="H88" s="196"/>
      <c r="I88" s="196"/>
      <c r="J88" s="196"/>
      <c r="K88" s="196"/>
      <c r="L88" s="196"/>
      <c r="M88" s="198"/>
      <c r="N88" s="198"/>
      <c r="O88" s="198"/>
      <c r="P88" s="196"/>
      <c r="Q88" s="196"/>
      <c r="R88" s="196"/>
      <c r="S88" s="198"/>
      <c r="T88" s="193"/>
    </row>
    <row r="89" spans="1:20" ht="15" customHeight="1" x14ac:dyDescent="0.2">
      <c r="A89" s="251"/>
      <c r="B89" s="251"/>
      <c r="C89" s="58" t="s">
        <v>11</v>
      </c>
      <c r="D89" s="99"/>
      <c r="E89" s="54">
        <v>2017</v>
      </c>
      <c r="F89" s="50"/>
      <c r="G89" s="196">
        <v>48809</v>
      </c>
      <c r="H89" s="196"/>
      <c r="I89" s="196"/>
      <c r="J89" s="196">
        <v>2940</v>
      </c>
      <c r="K89" s="196"/>
      <c r="L89" s="196"/>
      <c r="M89" s="197">
        <f t="shared" ref="M89:M96" si="17">+J89/$G89*100</f>
        <v>6.0234792763629663</v>
      </c>
      <c r="N89" s="198"/>
      <c r="O89" s="198"/>
      <c r="P89" s="196">
        <v>4217</v>
      </c>
      <c r="Q89" s="196"/>
      <c r="R89" s="196"/>
      <c r="S89" s="197">
        <f>+P89/$G89*100</f>
        <v>8.6398000368784444</v>
      </c>
      <c r="T89" s="193"/>
    </row>
    <row r="90" spans="1:20" ht="15" customHeight="1" x14ac:dyDescent="0.2">
      <c r="A90" s="251"/>
      <c r="B90" s="251"/>
      <c r="C90" s="58"/>
      <c r="D90" s="99"/>
      <c r="E90" s="54">
        <v>2018</v>
      </c>
      <c r="F90" s="50"/>
      <c r="G90" s="196">
        <v>47730</v>
      </c>
      <c r="H90" s="196"/>
      <c r="I90" s="196"/>
      <c r="J90" s="196">
        <v>3224</v>
      </c>
      <c r="K90" s="196"/>
      <c r="L90" s="196"/>
      <c r="M90" s="197">
        <f t="shared" si="17"/>
        <v>6.7546616383825686</v>
      </c>
      <c r="N90" s="198"/>
      <c r="O90" s="198"/>
      <c r="P90" s="196">
        <v>4303</v>
      </c>
      <c r="Q90" s="196"/>
      <c r="R90" s="196"/>
      <c r="S90" s="197">
        <f t="shared" ref="S90:S96" si="18">+P90/$G90*100</f>
        <v>9.0152943641315737</v>
      </c>
      <c r="T90" s="193"/>
    </row>
    <row r="91" spans="1:20" ht="15" customHeight="1" x14ac:dyDescent="0.2">
      <c r="A91" s="251"/>
      <c r="B91" s="251"/>
      <c r="C91" s="58"/>
      <c r="D91" s="99"/>
      <c r="E91" s="54">
        <v>2019</v>
      </c>
      <c r="F91" s="50"/>
      <c r="G91" s="196">
        <v>47435</v>
      </c>
      <c r="H91" s="196"/>
      <c r="I91" s="196"/>
      <c r="J91" s="196">
        <v>3045</v>
      </c>
      <c r="K91" s="196"/>
      <c r="L91" s="196"/>
      <c r="M91" s="197">
        <f t="shared" si="17"/>
        <v>6.4193106356066192</v>
      </c>
      <c r="N91" s="198"/>
      <c r="O91" s="198"/>
      <c r="P91" s="196">
        <v>3340</v>
      </c>
      <c r="Q91" s="196"/>
      <c r="R91" s="196"/>
      <c r="S91" s="197">
        <f t="shared" si="18"/>
        <v>7.0412142932433861</v>
      </c>
      <c r="T91" s="193"/>
    </row>
    <row r="92" spans="1:20" ht="15" customHeight="1" x14ac:dyDescent="0.2">
      <c r="A92" s="251"/>
      <c r="B92" s="251"/>
      <c r="C92" s="58"/>
      <c r="D92" s="99"/>
      <c r="E92" s="54">
        <v>2020</v>
      </c>
      <c r="F92" s="50"/>
      <c r="G92" s="196">
        <v>46693</v>
      </c>
      <c r="H92" s="196"/>
      <c r="I92" s="196"/>
      <c r="J92" s="196">
        <v>2968</v>
      </c>
      <c r="K92" s="196"/>
      <c r="L92" s="196"/>
      <c r="M92" s="197">
        <f t="shared" si="17"/>
        <v>6.3564131668558455</v>
      </c>
      <c r="N92" s="198"/>
      <c r="O92" s="198"/>
      <c r="P92" s="196">
        <v>3710</v>
      </c>
      <c r="Q92" s="196"/>
      <c r="R92" s="196"/>
      <c r="S92" s="197">
        <f t="shared" si="18"/>
        <v>7.9455164585698066</v>
      </c>
      <c r="T92" s="193"/>
    </row>
    <row r="93" spans="1:20" ht="15" customHeight="1" x14ac:dyDescent="0.2">
      <c r="A93" s="251"/>
      <c r="B93" s="251"/>
      <c r="C93" s="58"/>
      <c r="D93" s="99"/>
      <c r="E93" s="54">
        <v>2021</v>
      </c>
      <c r="F93" s="50"/>
      <c r="G93" s="196">
        <v>47434</v>
      </c>
      <c r="H93" s="196"/>
      <c r="I93" s="196"/>
      <c r="J93" s="196">
        <v>2990</v>
      </c>
      <c r="K93" s="196"/>
      <c r="L93" s="196"/>
      <c r="M93" s="197">
        <f t="shared" si="17"/>
        <v>6.303495383058566</v>
      </c>
      <c r="N93" s="198"/>
      <c r="O93" s="198"/>
      <c r="P93" s="196">
        <v>2249</v>
      </c>
      <c r="Q93" s="196"/>
      <c r="R93" s="196"/>
      <c r="S93" s="197">
        <f t="shared" si="18"/>
        <v>4.7413247881266596</v>
      </c>
      <c r="T93" s="193"/>
    </row>
    <row r="94" spans="1:20" ht="15" customHeight="1" x14ac:dyDescent="0.2">
      <c r="A94" s="251"/>
      <c r="B94" s="251"/>
      <c r="C94" s="58"/>
      <c r="D94" s="99"/>
      <c r="E94" s="54">
        <v>2022</v>
      </c>
      <c r="F94" s="50"/>
      <c r="G94" s="196">
        <v>47357</v>
      </c>
      <c r="H94" s="196"/>
      <c r="I94" s="196"/>
      <c r="J94" s="196">
        <v>3136</v>
      </c>
      <c r="K94" s="196"/>
      <c r="L94" s="196"/>
      <c r="M94" s="197">
        <f t="shared" si="17"/>
        <v>6.6220410921299919</v>
      </c>
      <c r="N94" s="198"/>
      <c r="O94" s="198"/>
      <c r="P94" s="196">
        <v>3213</v>
      </c>
      <c r="Q94" s="196"/>
      <c r="R94" s="196"/>
      <c r="S94" s="197">
        <f t="shared" si="18"/>
        <v>6.7846358510885398</v>
      </c>
      <c r="T94" s="193"/>
    </row>
    <row r="95" spans="1:20" ht="15" customHeight="1" x14ac:dyDescent="0.2">
      <c r="A95" s="251"/>
      <c r="B95" s="251"/>
      <c r="C95" s="58"/>
      <c r="D95" s="99"/>
      <c r="E95" s="54">
        <v>2023</v>
      </c>
      <c r="F95" s="50"/>
      <c r="G95" s="196">
        <v>48811</v>
      </c>
      <c r="H95" s="196"/>
      <c r="I95" s="196"/>
      <c r="J95" s="196">
        <v>3431</v>
      </c>
      <c r="K95" s="196"/>
      <c r="L95" s="196"/>
      <c r="M95" s="197">
        <f t="shared" si="17"/>
        <v>7.0291532646329715</v>
      </c>
      <c r="N95" s="198"/>
      <c r="O95" s="198"/>
      <c r="P95" s="196">
        <v>1977</v>
      </c>
      <c r="Q95" s="196"/>
      <c r="R95" s="196"/>
      <c r="S95" s="197">
        <f t="shared" si="18"/>
        <v>4.0503165270123533</v>
      </c>
      <c r="T95" s="193"/>
    </row>
    <row r="96" spans="1:20" ht="15" customHeight="1" x14ac:dyDescent="0.2">
      <c r="A96" s="251"/>
      <c r="B96" s="251"/>
      <c r="C96" s="58"/>
      <c r="D96" s="99"/>
      <c r="E96" s="54">
        <v>2024</v>
      </c>
      <c r="F96" s="50"/>
      <c r="G96" s="196">
        <v>50524</v>
      </c>
      <c r="H96" s="196"/>
      <c r="I96" s="196"/>
      <c r="J96" s="196">
        <v>3725</v>
      </c>
      <c r="K96" s="196"/>
      <c r="L96" s="196"/>
      <c r="M96" s="197">
        <f t="shared" si="17"/>
        <v>7.3727337502968897</v>
      </c>
      <c r="N96" s="198"/>
      <c r="O96" s="198"/>
      <c r="P96" s="196">
        <v>2012</v>
      </c>
      <c r="Q96" s="196"/>
      <c r="R96" s="196"/>
      <c r="S96" s="197">
        <f t="shared" si="18"/>
        <v>3.9822658538516347</v>
      </c>
      <c r="T96" s="193"/>
    </row>
    <row r="97" spans="1:20" ht="5.4" customHeight="1" x14ac:dyDescent="0.2">
      <c r="A97" s="44"/>
      <c r="B97" s="44"/>
      <c r="C97" s="17"/>
      <c r="D97" s="44"/>
      <c r="E97" s="32"/>
      <c r="F97" s="41"/>
      <c r="G97" s="199"/>
      <c r="H97" s="199"/>
      <c r="I97" s="199"/>
      <c r="J97" s="199"/>
      <c r="K97" s="199"/>
      <c r="L97" s="199"/>
      <c r="M97" s="200"/>
      <c r="N97" s="200"/>
      <c r="O97" s="200"/>
      <c r="P97" s="199"/>
      <c r="Q97" s="199"/>
      <c r="R97" s="199"/>
      <c r="S97" s="200"/>
      <c r="T97" s="195"/>
    </row>
    <row r="98" spans="1:20" ht="5.4" customHeight="1" x14ac:dyDescent="0.2">
      <c r="A98" s="99"/>
      <c r="B98" s="99"/>
      <c r="C98" s="58"/>
      <c r="D98" s="99"/>
      <c r="E98" s="54"/>
      <c r="F98" s="50"/>
      <c r="G98" s="196"/>
      <c r="H98" s="196"/>
      <c r="I98" s="196"/>
      <c r="J98" s="196"/>
      <c r="K98" s="196"/>
      <c r="L98" s="196"/>
      <c r="M98" s="198"/>
      <c r="N98" s="198"/>
      <c r="O98" s="198"/>
      <c r="P98" s="196"/>
      <c r="Q98" s="196"/>
      <c r="R98" s="196"/>
      <c r="S98" s="198"/>
      <c r="T98" s="193"/>
    </row>
    <row r="99" spans="1:20" ht="15" customHeight="1" x14ac:dyDescent="0.2">
      <c r="A99" s="251"/>
      <c r="B99" s="251"/>
      <c r="C99" s="58" t="s">
        <v>9</v>
      </c>
      <c r="D99" s="99"/>
      <c r="E99" s="54">
        <v>2017</v>
      </c>
      <c r="F99" s="50"/>
      <c r="G99" s="196">
        <v>29024</v>
      </c>
      <c r="H99" s="196"/>
      <c r="I99" s="196"/>
      <c r="J99" s="196">
        <v>1239</v>
      </c>
      <c r="K99" s="196"/>
      <c r="L99" s="196"/>
      <c r="M99" s="197">
        <f t="shared" ref="M99:M106" si="19">+J99/$G99*100</f>
        <v>4.2688809261300991</v>
      </c>
      <c r="N99" s="198"/>
      <c r="O99" s="198"/>
      <c r="P99" s="196">
        <v>3901</v>
      </c>
      <c r="Q99" s="196"/>
      <c r="R99" s="196"/>
      <c r="S99" s="197">
        <f>+P99/$G99*100</f>
        <v>13.440600882028667</v>
      </c>
      <c r="T99" s="193"/>
    </row>
    <row r="100" spans="1:20" ht="15" customHeight="1" x14ac:dyDescent="0.2">
      <c r="A100" s="251"/>
      <c r="B100" s="251"/>
      <c r="C100" s="58"/>
      <c r="D100" s="99"/>
      <c r="E100" s="54">
        <v>2018</v>
      </c>
      <c r="F100" s="50"/>
      <c r="G100" s="196">
        <v>28278</v>
      </c>
      <c r="H100" s="196"/>
      <c r="I100" s="196"/>
      <c r="J100" s="196">
        <v>1327</v>
      </c>
      <c r="K100" s="196"/>
      <c r="L100" s="196"/>
      <c r="M100" s="197">
        <f t="shared" si="19"/>
        <v>4.6926939670415164</v>
      </c>
      <c r="N100" s="198"/>
      <c r="O100" s="198"/>
      <c r="P100" s="196">
        <v>2073</v>
      </c>
      <c r="Q100" s="196"/>
      <c r="R100" s="196"/>
      <c r="S100" s="197">
        <f t="shared" ref="S100:S106" si="20">+P100/$G100*100</f>
        <v>7.3307871843836194</v>
      </c>
      <c r="T100" s="193"/>
    </row>
    <row r="101" spans="1:20" ht="15" customHeight="1" x14ac:dyDescent="0.2">
      <c r="A101" s="251"/>
      <c r="B101" s="251"/>
      <c r="C101" s="58"/>
      <c r="D101" s="99"/>
      <c r="E101" s="54">
        <v>2019</v>
      </c>
      <c r="F101" s="50"/>
      <c r="G101" s="196">
        <v>27804</v>
      </c>
      <c r="H101" s="196"/>
      <c r="I101" s="196"/>
      <c r="J101" s="196">
        <v>1290</v>
      </c>
      <c r="K101" s="196"/>
      <c r="L101" s="196"/>
      <c r="M101" s="197">
        <f t="shared" si="19"/>
        <v>4.6396201985325858</v>
      </c>
      <c r="N101" s="198"/>
      <c r="O101" s="198"/>
      <c r="P101" s="196">
        <v>1764</v>
      </c>
      <c r="Q101" s="196"/>
      <c r="R101" s="196"/>
      <c r="S101" s="197">
        <f t="shared" si="20"/>
        <v>6.3444108761329305</v>
      </c>
      <c r="T101" s="193"/>
    </row>
    <row r="102" spans="1:20" ht="15" customHeight="1" x14ac:dyDescent="0.2">
      <c r="A102" s="251"/>
      <c r="B102" s="251"/>
      <c r="C102" s="58"/>
      <c r="D102" s="99"/>
      <c r="E102" s="54">
        <v>2020</v>
      </c>
      <c r="F102" s="50"/>
      <c r="G102" s="196">
        <v>27133</v>
      </c>
      <c r="H102" s="196"/>
      <c r="I102" s="196"/>
      <c r="J102" s="196">
        <v>1306</v>
      </c>
      <c r="K102" s="196"/>
      <c r="L102" s="196"/>
      <c r="M102" s="197">
        <f t="shared" si="19"/>
        <v>4.8133269450484653</v>
      </c>
      <c r="N102" s="198"/>
      <c r="O102" s="198"/>
      <c r="P102" s="196">
        <v>1977</v>
      </c>
      <c r="Q102" s="196"/>
      <c r="R102" s="196"/>
      <c r="S102" s="197">
        <f t="shared" si="20"/>
        <v>7.2863302988980205</v>
      </c>
      <c r="T102" s="193"/>
    </row>
    <row r="103" spans="1:20" ht="15" customHeight="1" x14ac:dyDescent="0.2">
      <c r="A103" s="251"/>
      <c r="B103" s="251"/>
      <c r="C103" s="58"/>
      <c r="D103" s="99"/>
      <c r="E103" s="54">
        <v>2021</v>
      </c>
      <c r="F103" s="50"/>
      <c r="G103" s="196">
        <v>27635</v>
      </c>
      <c r="H103" s="196"/>
      <c r="I103" s="196"/>
      <c r="J103" s="196">
        <v>1379</v>
      </c>
      <c r="K103" s="196"/>
      <c r="L103" s="196"/>
      <c r="M103" s="197">
        <f t="shared" si="19"/>
        <v>4.9900488510946266</v>
      </c>
      <c r="N103" s="198"/>
      <c r="O103" s="198"/>
      <c r="P103" s="196">
        <v>877</v>
      </c>
      <c r="Q103" s="196"/>
      <c r="R103" s="196"/>
      <c r="S103" s="197">
        <f t="shared" si="20"/>
        <v>3.1735118509136964</v>
      </c>
      <c r="T103" s="193"/>
    </row>
    <row r="104" spans="1:20" ht="15" customHeight="1" x14ac:dyDescent="0.2">
      <c r="A104" s="251"/>
      <c r="B104" s="251"/>
      <c r="C104" s="58"/>
      <c r="D104" s="99"/>
      <c r="E104" s="54">
        <v>2022</v>
      </c>
      <c r="F104" s="50"/>
      <c r="G104" s="196">
        <v>27184</v>
      </c>
      <c r="H104" s="196"/>
      <c r="I104" s="196"/>
      <c r="J104" s="196">
        <v>1440</v>
      </c>
      <c r="K104" s="196"/>
      <c r="L104" s="196"/>
      <c r="M104" s="197">
        <f t="shared" si="19"/>
        <v>5.2972336668628603</v>
      </c>
      <c r="N104" s="198"/>
      <c r="O104" s="198"/>
      <c r="P104" s="196">
        <v>1891</v>
      </c>
      <c r="Q104" s="196"/>
      <c r="R104" s="196"/>
      <c r="S104" s="197">
        <f t="shared" si="20"/>
        <v>6.9562978222483824</v>
      </c>
      <c r="T104" s="193"/>
    </row>
    <row r="105" spans="1:20" ht="15" customHeight="1" x14ac:dyDescent="0.2">
      <c r="A105" s="251"/>
      <c r="B105" s="251"/>
      <c r="C105" s="58"/>
      <c r="D105" s="99"/>
      <c r="E105" s="54">
        <v>2023</v>
      </c>
      <c r="F105" s="50"/>
      <c r="G105" s="196">
        <v>27534</v>
      </c>
      <c r="H105" s="196"/>
      <c r="I105" s="196"/>
      <c r="J105" s="196">
        <v>1409</v>
      </c>
      <c r="K105" s="196"/>
      <c r="L105" s="196"/>
      <c r="M105" s="197">
        <f t="shared" si="19"/>
        <v>5.1173095082443529</v>
      </c>
      <c r="N105" s="198"/>
      <c r="O105" s="198"/>
      <c r="P105" s="196">
        <v>1059</v>
      </c>
      <c r="Q105" s="196"/>
      <c r="R105" s="196"/>
      <c r="S105" s="197">
        <f t="shared" si="20"/>
        <v>3.8461538461538463</v>
      </c>
      <c r="T105" s="193"/>
    </row>
    <row r="106" spans="1:20" ht="15" customHeight="1" x14ac:dyDescent="0.2">
      <c r="A106" s="251"/>
      <c r="B106" s="251"/>
      <c r="C106" s="58"/>
      <c r="D106" s="99"/>
      <c r="E106" s="54">
        <v>2024</v>
      </c>
      <c r="F106" s="50"/>
      <c r="G106" s="196">
        <v>28049</v>
      </c>
      <c r="H106" s="196"/>
      <c r="I106" s="196"/>
      <c r="J106" s="196">
        <v>1433</v>
      </c>
      <c r="K106" s="196"/>
      <c r="L106" s="196"/>
      <c r="M106" s="197">
        <f t="shared" si="19"/>
        <v>5.108916538914043</v>
      </c>
      <c r="N106" s="198"/>
      <c r="O106" s="198"/>
      <c r="P106" s="196">
        <v>918</v>
      </c>
      <c r="Q106" s="196"/>
      <c r="R106" s="196"/>
      <c r="S106" s="197">
        <f t="shared" si="20"/>
        <v>3.2728439516560308</v>
      </c>
      <c r="T106" s="193"/>
    </row>
    <row r="107" spans="1:20" ht="5.4" customHeight="1" x14ac:dyDescent="0.2">
      <c r="A107" s="44"/>
      <c r="B107" s="44"/>
      <c r="C107" s="17"/>
      <c r="D107" s="44"/>
      <c r="E107" s="32"/>
      <c r="F107" s="41"/>
      <c r="G107" s="199"/>
      <c r="H107" s="199"/>
      <c r="I107" s="199"/>
      <c r="J107" s="199"/>
      <c r="K107" s="199"/>
      <c r="L107" s="199"/>
      <c r="M107" s="200"/>
      <c r="N107" s="200"/>
      <c r="O107" s="200"/>
      <c r="P107" s="199"/>
      <c r="Q107" s="199"/>
      <c r="R107" s="199"/>
      <c r="S107" s="200"/>
      <c r="T107" s="195"/>
    </row>
    <row r="108" spans="1:20" ht="5.4" customHeight="1" x14ac:dyDescent="0.2">
      <c r="A108" s="99"/>
      <c r="B108" s="99"/>
      <c r="C108" s="58"/>
      <c r="D108" s="99"/>
      <c r="E108" s="54"/>
      <c r="F108" s="50"/>
      <c r="G108" s="196"/>
      <c r="H108" s="196"/>
      <c r="I108" s="196"/>
      <c r="J108" s="196"/>
      <c r="K108" s="196"/>
      <c r="L108" s="196"/>
      <c r="M108" s="198"/>
      <c r="N108" s="198"/>
      <c r="O108" s="198"/>
      <c r="P108" s="196"/>
      <c r="Q108" s="196"/>
      <c r="R108" s="196"/>
      <c r="S108" s="198"/>
      <c r="T108" s="193"/>
    </row>
    <row r="109" spans="1:20" ht="15" customHeight="1" x14ac:dyDescent="0.2">
      <c r="A109" s="251"/>
      <c r="B109" s="251"/>
      <c r="C109" s="58" t="s">
        <v>10</v>
      </c>
      <c r="D109" s="99"/>
      <c r="E109" s="54">
        <v>2017</v>
      </c>
      <c r="F109" s="50"/>
      <c r="G109" s="196">
        <v>1034</v>
      </c>
      <c r="H109" s="196"/>
      <c r="I109" s="196"/>
      <c r="J109" s="196">
        <v>65</v>
      </c>
      <c r="K109" s="196"/>
      <c r="L109" s="196"/>
      <c r="M109" s="197">
        <f t="shared" ref="M109:M116" si="21">+J109/$G109*100</f>
        <v>6.2862669245647966</v>
      </c>
      <c r="N109" s="198"/>
      <c r="O109" s="198"/>
      <c r="P109" s="196">
        <v>71</v>
      </c>
      <c r="Q109" s="196"/>
      <c r="R109" s="196"/>
      <c r="S109" s="197">
        <f>+P109/$G109*100</f>
        <v>6.8665377176015481</v>
      </c>
      <c r="T109" s="193"/>
    </row>
    <row r="110" spans="1:20" ht="15" customHeight="1" x14ac:dyDescent="0.2">
      <c r="A110" s="251"/>
      <c r="B110" s="251"/>
      <c r="C110" s="58"/>
      <c r="D110" s="99"/>
      <c r="E110" s="54">
        <v>2018</v>
      </c>
      <c r="F110" s="50"/>
      <c r="G110" s="196">
        <v>973</v>
      </c>
      <c r="H110" s="196"/>
      <c r="I110" s="196"/>
      <c r="J110" s="196">
        <v>34</v>
      </c>
      <c r="K110" s="196"/>
      <c r="L110" s="196"/>
      <c r="M110" s="197">
        <f t="shared" si="21"/>
        <v>3.494347379239465</v>
      </c>
      <c r="N110" s="198"/>
      <c r="O110" s="198"/>
      <c r="P110" s="196">
        <v>95</v>
      </c>
      <c r="Q110" s="196"/>
      <c r="R110" s="196"/>
      <c r="S110" s="197">
        <f t="shared" ref="S110:S116" si="22">+P110/$G110*100</f>
        <v>9.7636176772867422</v>
      </c>
      <c r="T110" s="193"/>
    </row>
    <row r="111" spans="1:20" ht="15" customHeight="1" x14ac:dyDescent="0.2">
      <c r="A111" s="251"/>
      <c r="B111" s="251"/>
      <c r="C111" s="58"/>
      <c r="D111" s="99"/>
      <c r="E111" s="54">
        <v>2019</v>
      </c>
      <c r="F111" s="50"/>
      <c r="G111" s="196">
        <v>940</v>
      </c>
      <c r="H111" s="196"/>
      <c r="I111" s="196"/>
      <c r="J111" s="196">
        <v>42</v>
      </c>
      <c r="K111" s="196"/>
      <c r="L111" s="196"/>
      <c r="M111" s="197">
        <f t="shared" si="21"/>
        <v>4.4680851063829792</v>
      </c>
      <c r="N111" s="198"/>
      <c r="O111" s="198"/>
      <c r="P111" s="196">
        <v>75</v>
      </c>
      <c r="Q111" s="196"/>
      <c r="R111" s="196"/>
      <c r="S111" s="197">
        <f t="shared" si="22"/>
        <v>7.9787234042553195</v>
      </c>
      <c r="T111" s="193"/>
    </row>
    <row r="112" spans="1:20" ht="15" customHeight="1" x14ac:dyDescent="0.2">
      <c r="A112" s="251"/>
      <c r="B112" s="251"/>
      <c r="C112" s="58"/>
      <c r="D112" s="99"/>
      <c r="E112" s="54">
        <v>2020</v>
      </c>
      <c r="F112" s="50"/>
      <c r="G112" s="196">
        <v>858</v>
      </c>
      <c r="H112" s="196"/>
      <c r="I112" s="196"/>
      <c r="J112" s="196">
        <v>44</v>
      </c>
      <c r="K112" s="196"/>
      <c r="L112" s="196"/>
      <c r="M112" s="197">
        <f t="shared" si="21"/>
        <v>5.1282051282051277</v>
      </c>
      <c r="N112" s="198"/>
      <c r="O112" s="198"/>
      <c r="P112" s="196">
        <v>126</v>
      </c>
      <c r="Q112" s="196"/>
      <c r="R112" s="196"/>
      <c r="S112" s="197">
        <f t="shared" si="22"/>
        <v>14.685314685314685</v>
      </c>
      <c r="T112" s="193"/>
    </row>
    <row r="113" spans="1:20" ht="15" customHeight="1" x14ac:dyDescent="0.2">
      <c r="A113" s="251"/>
      <c r="B113" s="251"/>
      <c r="C113" s="58"/>
      <c r="D113" s="99"/>
      <c r="E113" s="54">
        <v>2021</v>
      </c>
      <c r="F113" s="50"/>
      <c r="G113" s="196">
        <v>838</v>
      </c>
      <c r="H113" s="196"/>
      <c r="I113" s="196"/>
      <c r="J113" s="196">
        <v>44</v>
      </c>
      <c r="K113" s="196"/>
      <c r="L113" s="196"/>
      <c r="M113" s="197">
        <f t="shared" si="21"/>
        <v>5.2505966587112169</v>
      </c>
      <c r="N113" s="198"/>
      <c r="O113" s="198"/>
      <c r="P113" s="196">
        <v>64</v>
      </c>
      <c r="Q113" s="196"/>
      <c r="R113" s="196"/>
      <c r="S113" s="197">
        <f t="shared" si="22"/>
        <v>7.6372315035799527</v>
      </c>
      <c r="T113" s="193"/>
    </row>
    <row r="114" spans="1:20" ht="15" customHeight="1" x14ac:dyDescent="0.2">
      <c r="A114" s="251"/>
      <c r="B114" s="251"/>
      <c r="C114" s="58"/>
      <c r="D114" s="99"/>
      <c r="E114" s="54">
        <v>2022</v>
      </c>
      <c r="F114" s="50"/>
      <c r="G114" s="196">
        <v>790</v>
      </c>
      <c r="H114" s="196"/>
      <c r="I114" s="196"/>
      <c r="J114" s="196">
        <v>40</v>
      </c>
      <c r="K114" s="196"/>
      <c r="L114" s="196"/>
      <c r="M114" s="197">
        <f t="shared" si="21"/>
        <v>5.0632911392405067</v>
      </c>
      <c r="N114" s="198"/>
      <c r="O114" s="198"/>
      <c r="P114" s="196">
        <v>88</v>
      </c>
      <c r="Q114" s="196"/>
      <c r="R114" s="196"/>
      <c r="S114" s="197">
        <f t="shared" si="22"/>
        <v>11.139240506329113</v>
      </c>
      <c r="T114" s="193"/>
    </row>
    <row r="115" spans="1:20" ht="15" customHeight="1" x14ac:dyDescent="0.2">
      <c r="A115" s="251"/>
      <c r="B115" s="251"/>
      <c r="C115" s="58"/>
      <c r="D115" s="99"/>
      <c r="E115" s="54">
        <v>2023</v>
      </c>
      <c r="F115" s="50"/>
      <c r="G115" s="196">
        <v>817</v>
      </c>
      <c r="H115" s="196"/>
      <c r="I115" s="196"/>
      <c r="J115" s="196">
        <v>59</v>
      </c>
      <c r="K115" s="196"/>
      <c r="L115" s="196"/>
      <c r="M115" s="197">
        <f t="shared" si="21"/>
        <v>7.2215422276621783</v>
      </c>
      <c r="N115" s="198"/>
      <c r="O115" s="198"/>
      <c r="P115" s="196">
        <v>32</v>
      </c>
      <c r="Q115" s="196"/>
      <c r="R115" s="196"/>
      <c r="S115" s="197">
        <f t="shared" si="22"/>
        <v>3.9167686658506726</v>
      </c>
      <c r="T115" s="193"/>
    </row>
    <row r="116" spans="1:20" ht="15" customHeight="1" x14ac:dyDescent="0.2">
      <c r="A116" s="251"/>
      <c r="B116" s="251"/>
      <c r="C116" s="58"/>
      <c r="D116" s="99"/>
      <c r="E116" s="54">
        <v>2024</v>
      </c>
      <c r="F116" s="50"/>
      <c r="G116" s="196">
        <v>822</v>
      </c>
      <c r="H116" s="196"/>
      <c r="I116" s="196"/>
      <c r="J116" s="196">
        <v>44</v>
      </c>
      <c r="K116" s="196"/>
      <c r="L116" s="196"/>
      <c r="M116" s="197">
        <f t="shared" si="21"/>
        <v>5.3527980535279802</v>
      </c>
      <c r="N116" s="198"/>
      <c r="O116" s="198"/>
      <c r="P116" s="196">
        <v>39</v>
      </c>
      <c r="Q116" s="196"/>
      <c r="R116" s="196"/>
      <c r="S116" s="197">
        <f t="shared" si="22"/>
        <v>4.7445255474452548</v>
      </c>
      <c r="T116" s="193"/>
    </row>
    <row r="117" spans="1:20" ht="5.4" customHeight="1" x14ac:dyDescent="0.2">
      <c r="A117" s="44"/>
      <c r="B117" s="44"/>
      <c r="C117" s="17"/>
      <c r="D117" s="44"/>
      <c r="E117" s="32"/>
      <c r="F117" s="41"/>
      <c r="G117" s="199"/>
      <c r="H117" s="199"/>
      <c r="I117" s="199"/>
      <c r="J117" s="199"/>
      <c r="K117" s="199"/>
      <c r="L117" s="199"/>
      <c r="M117" s="200"/>
      <c r="N117" s="200"/>
      <c r="O117" s="200"/>
      <c r="P117" s="199"/>
      <c r="Q117" s="199"/>
      <c r="R117" s="199"/>
      <c r="S117" s="200"/>
      <c r="T117" s="195"/>
    </row>
    <row r="118" spans="1:20" ht="5.4" customHeight="1" x14ac:dyDescent="0.2">
      <c r="A118" s="15"/>
      <c r="B118" s="15"/>
      <c r="C118" s="15"/>
      <c r="D118" s="15"/>
      <c r="E118" s="31"/>
      <c r="F118" s="150"/>
      <c r="G118" s="204"/>
      <c r="H118" s="204"/>
      <c r="I118" s="204"/>
      <c r="J118" s="204"/>
      <c r="K118" s="204"/>
      <c r="L118" s="204"/>
      <c r="M118" s="205"/>
      <c r="N118" s="205"/>
      <c r="O118" s="205"/>
      <c r="P118" s="204"/>
      <c r="Q118" s="204"/>
      <c r="R118" s="204"/>
      <c r="S118" s="205"/>
      <c r="T118" s="193"/>
    </row>
    <row r="119" spans="1:20" ht="15" customHeight="1" x14ac:dyDescent="0.2">
      <c r="A119" s="251"/>
      <c r="B119" s="251"/>
      <c r="C119" s="58" t="s">
        <v>14</v>
      </c>
      <c r="D119" s="99"/>
      <c r="E119" s="54">
        <v>2017</v>
      </c>
      <c r="F119" s="50"/>
      <c r="G119" s="196">
        <v>185183</v>
      </c>
      <c r="H119" s="196"/>
      <c r="I119" s="196"/>
      <c r="J119" s="196">
        <v>14092</v>
      </c>
      <c r="K119" s="196"/>
      <c r="L119" s="196"/>
      <c r="M119" s="197">
        <f t="shared" ref="M119:M126" si="23">+J119/$G119*100</f>
        <v>7.6097697952835848</v>
      </c>
      <c r="N119" s="198"/>
      <c r="O119" s="198"/>
      <c r="P119" s="196">
        <v>19659</v>
      </c>
      <c r="Q119" s="196"/>
      <c r="R119" s="196"/>
      <c r="S119" s="197">
        <f>+P119/$G119*100</f>
        <v>10.61598526862617</v>
      </c>
      <c r="T119" s="193"/>
    </row>
    <row r="120" spans="1:20" ht="15" customHeight="1" x14ac:dyDescent="0.2">
      <c r="A120" s="251"/>
      <c r="B120" s="251"/>
      <c r="C120" s="58"/>
      <c r="D120" s="99"/>
      <c r="E120" s="54">
        <v>2018</v>
      </c>
      <c r="F120" s="50"/>
      <c r="G120" s="196">
        <v>181419</v>
      </c>
      <c r="H120" s="196"/>
      <c r="I120" s="196"/>
      <c r="J120" s="196">
        <v>14244</v>
      </c>
      <c r="K120" s="196"/>
      <c r="L120" s="196"/>
      <c r="M120" s="197">
        <f t="shared" si="23"/>
        <v>7.8514378317596281</v>
      </c>
      <c r="N120" s="198"/>
      <c r="O120" s="198"/>
      <c r="P120" s="196">
        <v>18008</v>
      </c>
      <c r="Q120" s="196"/>
      <c r="R120" s="196"/>
      <c r="S120" s="197">
        <f t="shared" ref="S120:S126" si="24">+P120/$G120*100</f>
        <v>9.9261929566362959</v>
      </c>
      <c r="T120" s="193"/>
    </row>
    <row r="121" spans="1:20" ht="15" customHeight="1" x14ac:dyDescent="0.2">
      <c r="A121" s="251"/>
      <c r="B121" s="251"/>
      <c r="C121" s="58"/>
      <c r="D121" s="99"/>
      <c r="E121" s="54">
        <v>2019</v>
      </c>
      <c r="F121" s="50"/>
      <c r="G121" s="196">
        <v>180294</v>
      </c>
      <c r="H121" s="196"/>
      <c r="I121" s="196"/>
      <c r="J121" s="196">
        <v>14268</v>
      </c>
      <c r="K121" s="196"/>
      <c r="L121" s="196"/>
      <c r="M121" s="197">
        <f t="shared" si="23"/>
        <v>7.9137408898798629</v>
      </c>
      <c r="N121" s="198"/>
      <c r="O121" s="198"/>
      <c r="P121" s="196">
        <v>15393</v>
      </c>
      <c r="Q121" s="196"/>
      <c r="R121" s="196"/>
      <c r="S121" s="197">
        <f t="shared" si="24"/>
        <v>8.5377217211887242</v>
      </c>
      <c r="T121" s="193"/>
    </row>
    <row r="122" spans="1:20" ht="15" customHeight="1" x14ac:dyDescent="0.2">
      <c r="A122" s="251"/>
      <c r="B122" s="251"/>
      <c r="C122" s="58"/>
      <c r="D122" s="99"/>
      <c r="E122" s="54">
        <v>2020</v>
      </c>
      <c r="F122" s="50"/>
      <c r="G122" s="196">
        <v>179489</v>
      </c>
      <c r="H122" s="196"/>
      <c r="I122" s="196"/>
      <c r="J122" s="196">
        <v>13594</v>
      </c>
      <c r="K122" s="196"/>
      <c r="L122" s="196"/>
      <c r="M122" s="197">
        <f t="shared" si="23"/>
        <v>7.573723180807737</v>
      </c>
      <c r="N122" s="198"/>
      <c r="O122" s="198"/>
      <c r="P122" s="196">
        <v>14399</v>
      </c>
      <c r="Q122" s="196"/>
      <c r="R122" s="196"/>
      <c r="S122" s="197">
        <f t="shared" si="24"/>
        <v>8.0222186317824491</v>
      </c>
      <c r="T122" s="193"/>
    </row>
    <row r="123" spans="1:20" ht="15" customHeight="1" x14ac:dyDescent="0.2">
      <c r="A123" s="251"/>
      <c r="B123" s="251"/>
      <c r="C123" s="58"/>
      <c r="D123" s="99"/>
      <c r="E123" s="54">
        <v>2021</v>
      </c>
      <c r="F123" s="50"/>
      <c r="G123" s="196">
        <v>184856</v>
      </c>
      <c r="H123" s="196"/>
      <c r="I123" s="196"/>
      <c r="J123" s="196">
        <v>13666</v>
      </c>
      <c r="K123" s="196"/>
      <c r="L123" s="196"/>
      <c r="M123" s="197">
        <f t="shared" si="23"/>
        <v>7.3927814082312722</v>
      </c>
      <c r="N123" s="198"/>
      <c r="O123" s="198"/>
      <c r="P123" s="196">
        <v>8299</v>
      </c>
      <c r="Q123" s="196"/>
      <c r="R123" s="196"/>
      <c r="S123" s="197">
        <f t="shared" si="24"/>
        <v>4.4894404293071366</v>
      </c>
      <c r="T123" s="193"/>
    </row>
    <row r="124" spans="1:20" ht="15" customHeight="1" x14ac:dyDescent="0.2">
      <c r="A124" s="251"/>
      <c r="B124" s="251"/>
      <c r="C124" s="58"/>
      <c r="D124" s="99"/>
      <c r="E124" s="54">
        <v>2022</v>
      </c>
      <c r="F124" s="50"/>
      <c r="G124" s="196">
        <v>182825</v>
      </c>
      <c r="H124" s="196"/>
      <c r="I124" s="196"/>
      <c r="J124" s="196">
        <v>13742</v>
      </c>
      <c r="K124" s="196"/>
      <c r="L124" s="196"/>
      <c r="M124" s="197">
        <f t="shared" si="23"/>
        <v>7.5164775058115678</v>
      </c>
      <c r="N124" s="198"/>
      <c r="O124" s="198"/>
      <c r="P124" s="196">
        <v>15773</v>
      </c>
      <c r="Q124" s="196"/>
      <c r="R124" s="196"/>
      <c r="S124" s="197">
        <f t="shared" si="24"/>
        <v>8.627375905920962</v>
      </c>
      <c r="T124" s="193"/>
    </row>
    <row r="125" spans="1:20" ht="15" customHeight="1" x14ac:dyDescent="0.2">
      <c r="A125" s="251"/>
      <c r="B125" s="251"/>
      <c r="C125" s="58"/>
      <c r="D125" s="99"/>
      <c r="E125" s="54">
        <v>2023</v>
      </c>
      <c r="F125" s="50"/>
      <c r="G125" s="196">
        <v>187934</v>
      </c>
      <c r="H125" s="196"/>
      <c r="I125" s="196"/>
      <c r="J125" s="196">
        <v>14461</v>
      </c>
      <c r="K125" s="196"/>
      <c r="L125" s="196"/>
      <c r="M125" s="197">
        <f t="shared" si="23"/>
        <v>7.6947226153862527</v>
      </c>
      <c r="N125" s="198"/>
      <c r="O125" s="198"/>
      <c r="P125" s="196">
        <v>9352</v>
      </c>
      <c r="Q125" s="196"/>
      <c r="R125" s="196"/>
      <c r="S125" s="197">
        <f t="shared" si="24"/>
        <v>4.9762150542211625</v>
      </c>
      <c r="T125" s="193"/>
    </row>
    <row r="126" spans="1:20" ht="15" customHeight="1" x14ac:dyDescent="0.2">
      <c r="A126" s="251"/>
      <c r="B126" s="251"/>
      <c r="C126" s="58"/>
      <c r="D126" s="99"/>
      <c r="E126" s="54">
        <v>2024</v>
      </c>
      <c r="F126" s="50"/>
      <c r="G126" s="196">
        <v>195333</v>
      </c>
      <c r="H126" s="196"/>
      <c r="I126" s="196"/>
      <c r="J126" s="196">
        <v>15100</v>
      </c>
      <c r="K126" s="196"/>
      <c r="L126" s="196"/>
      <c r="M126" s="197">
        <f t="shared" si="23"/>
        <v>7.7303886184106121</v>
      </c>
      <c r="N126" s="198"/>
      <c r="O126" s="198"/>
      <c r="P126" s="196">
        <v>7701</v>
      </c>
      <c r="Q126" s="196"/>
      <c r="R126" s="196"/>
      <c r="S126" s="197">
        <f t="shared" si="24"/>
        <v>3.9424981953894123</v>
      </c>
      <c r="T126" s="193"/>
    </row>
    <row r="127" spans="1:20" ht="5.4" customHeight="1" x14ac:dyDescent="0.2">
      <c r="A127" s="44"/>
      <c r="B127" s="44"/>
      <c r="C127" s="17"/>
      <c r="D127" s="44"/>
      <c r="E127" s="32"/>
      <c r="F127" s="41"/>
      <c r="G127" s="199"/>
      <c r="H127" s="199"/>
      <c r="I127" s="199"/>
      <c r="J127" s="199"/>
      <c r="K127" s="199"/>
      <c r="L127" s="199"/>
      <c r="M127" s="200"/>
      <c r="N127" s="200"/>
      <c r="O127" s="200"/>
      <c r="P127" s="199"/>
      <c r="Q127" s="199"/>
      <c r="R127" s="199"/>
      <c r="S127" s="200"/>
      <c r="T127" s="195"/>
    </row>
    <row r="128" spans="1:20" ht="5.4" customHeight="1" x14ac:dyDescent="0.2">
      <c r="A128" s="15"/>
      <c r="B128" s="15"/>
      <c r="C128" s="15"/>
      <c r="D128" s="15"/>
      <c r="E128" s="31"/>
      <c r="F128" s="150"/>
      <c r="G128" s="204"/>
      <c r="H128" s="204"/>
      <c r="I128" s="204"/>
      <c r="J128" s="204"/>
      <c r="K128" s="204"/>
      <c r="L128" s="204"/>
      <c r="M128" s="205"/>
      <c r="N128" s="205"/>
      <c r="O128" s="205"/>
      <c r="P128" s="204"/>
      <c r="Q128" s="204"/>
      <c r="R128" s="204"/>
      <c r="S128" s="205"/>
      <c r="T128" s="193"/>
    </row>
    <row r="129" spans="1:20" ht="15" customHeight="1" x14ac:dyDescent="0.2">
      <c r="A129" s="251"/>
      <c r="B129" s="251"/>
      <c r="C129" s="58" t="s">
        <v>15</v>
      </c>
      <c r="D129" s="99"/>
      <c r="E129" s="54">
        <v>2017</v>
      </c>
      <c r="F129" s="50"/>
      <c r="G129" s="196">
        <v>6971</v>
      </c>
      <c r="H129" s="196"/>
      <c r="I129" s="196"/>
      <c r="J129" s="196">
        <v>435</v>
      </c>
      <c r="K129" s="196"/>
      <c r="L129" s="196"/>
      <c r="M129" s="197">
        <f t="shared" ref="M129:M136" si="25">+J129/$G129*100</f>
        <v>6.2401377133840192</v>
      </c>
      <c r="N129" s="198"/>
      <c r="O129" s="198"/>
      <c r="P129" s="196">
        <v>544</v>
      </c>
      <c r="Q129" s="196"/>
      <c r="R129" s="196"/>
      <c r="S129" s="197">
        <f>+P129/$G129*100</f>
        <v>7.8037584277721992</v>
      </c>
      <c r="T129" s="193"/>
    </row>
    <row r="130" spans="1:20" ht="15" customHeight="1" x14ac:dyDescent="0.2">
      <c r="A130" s="251"/>
      <c r="B130" s="251"/>
      <c r="C130" s="58"/>
      <c r="D130" s="99"/>
      <c r="E130" s="54">
        <v>2018</v>
      </c>
      <c r="F130" s="50"/>
      <c r="G130" s="196">
        <v>6735</v>
      </c>
      <c r="H130" s="196"/>
      <c r="I130" s="196"/>
      <c r="J130" s="196">
        <v>348</v>
      </c>
      <c r="K130" s="196"/>
      <c r="L130" s="196"/>
      <c r="M130" s="197">
        <f t="shared" si="25"/>
        <v>5.1670378619153672</v>
      </c>
      <c r="N130" s="198"/>
      <c r="O130" s="198"/>
      <c r="P130" s="196">
        <v>584</v>
      </c>
      <c r="Q130" s="196"/>
      <c r="R130" s="196"/>
      <c r="S130" s="197">
        <f t="shared" ref="S130:S136" si="26">+P130/$G130*100</f>
        <v>8.6711210096510776</v>
      </c>
      <c r="T130" s="193"/>
    </row>
    <row r="131" spans="1:20" ht="15" customHeight="1" x14ac:dyDescent="0.2">
      <c r="A131" s="251"/>
      <c r="B131" s="251"/>
      <c r="C131" s="58"/>
      <c r="D131" s="99"/>
      <c r="E131" s="54">
        <v>2019</v>
      </c>
      <c r="F131" s="50"/>
      <c r="G131" s="196">
        <v>6627</v>
      </c>
      <c r="H131" s="196"/>
      <c r="I131" s="196"/>
      <c r="J131" s="196">
        <v>364</v>
      </c>
      <c r="K131" s="196"/>
      <c r="L131" s="196"/>
      <c r="M131" s="197">
        <f t="shared" si="25"/>
        <v>5.4926814546551981</v>
      </c>
      <c r="N131" s="198"/>
      <c r="O131" s="198"/>
      <c r="P131" s="196">
        <v>472</v>
      </c>
      <c r="Q131" s="196"/>
      <c r="R131" s="196"/>
      <c r="S131" s="197">
        <f t="shared" si="26"/>
        <v>7.1223781499924543</v>
      </c>
      <c r="T131" s="193"/>
    </row>
    <row r="132" spans="1:20" ht="15" customHeight="1" x14ac:dyDescent="0.2">
      <c r="A132" s="251"/>
      <c r="B132" s="251"/>
      <c r="C132" s="58"/>
      <c r="D132" s="99"/>
      <c r="E132" s="54">
        <v>2020</v>
      </c>
      <c r="F132" s="50"/>
      <c r="G132" s="196">
        <v>6325</v>
      </c>
      <c r="H132" s="196"/>
      <c r="I132" s="196"/>
      <c r="J132" s="196">
        <v>408</v>
      </c>
      <c r="K132" s="196"/>
      <c r="L132" s="196"/>
      <c r="M132" s="197">
        <f t="shared" si="25"/>
        <v>6.4505928853754941</v>
      </c>
      <c r="N132" s="198"/>
      <c r="O132" s="198"/>
      <c r="P132" s="196">
        <v>710</v>
      </c>
      <c r="Q132" s="196"/>
      <c r="R132" s="196"/>
      <c r="S132" s="197">
        <f t="shared" si="26"/>
        <v>11.225296442687748</v>
      </c>
      <c r="T132" s="193"/>
    </row>
    <row r="133" spans="1:20" ht="15" customHeight="1" x14ac:dyDescent="0.2">
      <c r="A133" s="251"/>
      <c r="B133" s="251"/>
      <c r="C133" s="58"/>
      <c r="D133" s="99"/>
      <c r="E133" s="54">
        <v>2021</v>
      </c>
      <c r="F133" s="50"/>
      <c r="G133" s="196">
        <v>6355</v>
      </c>
      <c r="H133" s="196"/>
      <c r="I133" s="196"/>
      <c r="J133" s="196">
        <v>350</v>
      </c>
      <c r="K133" s="196"/>
      <c r="L133" s="196"/>
      <c r="M133" s="197">
        <f t="shared" si="25"/>
        <v>5.5074744295830058</v>
      </c>
      <c r="N133" s="198"/>
      <c r="O133" s="198"/>
      <c r="P133" s="196">
        <v>320</v>
      </c>
      <c r="Q133" s="196"/>
      <c r="R133" s="196"/>
      <c r="S133" s="197">
        <f t="shared" si="26"/>
        <v>5.0354051927616048</v>
      </c>
      <c r="T133" s="193"/>
    </row>
    <row r="134" spans="1:20" ht="15" customHeight="1" x14ac:dyDescent="0.2">
      <c r="A134" s="251"/>
      <c r="B134" s="251"/>
      <c r="C134" s="58"/>
      <c r="D134" s="99"/>
      <c r="E134" s="54">
        <v>2022</v>
      </c>
      <c r="F134" s="50"/>
      <c r="G134" s="196">
        <v>6277</v>
      </c>
      <c r="H134" s="196"/>
      <c r="I134" s="196"/>
      <c r="J134" s="196">
        <v>394</v>
      </c>
      <c r="K134" s="196"/>
      <c r="L134" s="196"/>
      <c r="M134" s="197">
        <f t="shared" si="25"/>
        <v>6.2768838617173808</v>
      </c>
      <c r="N134" s="198"/>
      <c r="O134" s="198"/>
      <c r="P134" s="196">
        <v>472</v>
      </c>
      <c r="Q134" s="196"/>
      <c r="R134" s="196"/>
      <c r="S134" s="197">
        <f t="shared" si="26"/>
        <v>7.5195156922096533</v>
      </c>
      <c r="T134" s="193"/>
    </row>
    <row r="135" spans="1:20" ht="15" customHeight="1" x14ac:dyDescent="0.2">
      <c r="A135" s="251"/>
      <c r="B135" s="251"/>
      <c r="C135" s="58"/>
      <c r="D135" s="99"/>
      <c r="E135" s="54">
        <v>2023</v>
      </c>
      <c r="F135" s="50"/>
      <c r="G135" s="196">
        <v>6249</v>
      </c>
      <c r="H135" s="196"/>
      <c r="I135" s="196"/>
      <c r="J135" s="196">
        <v>303</v>
      </c>
      <c r="K135" s="196"/>
      <c r="L135" s="196"/>
      <c r="M135" s="197">
        <f t="shared" si="25"/>
        <v>4.8487758041286604</v>
      </c>
      <c r="N135" s="198"/>
      <c r="O135" s="198"/>
      <c r="P135" s="196">
        <v>331</v>
      </c>
      <c r="Q135" s="196"/>
      <c r="R135" s="196"/>
      <c r="S135" s="197">
        <f t="shared" si="26"/>
        <v>5.2968474955992964</v>
      </c>
      <c r="T135" s="193"/>
    </row>
    <row r="136" spans="1:20" ht="15" customHeight="1" x14ac:dyDescent="0.2">
      <c r="A136" s="251"/>
      <c r="B136" s="251"/>
      <c r="C136" s="58"/>
      <c r="D136" s="99"/>
      <c r="E136" s="54">
        <v>2024</v>
      </c>
      <c r="F136" s="50"/>
      <c r="G136" s="196">
        <v>6363</v>
      </c>
      <c r="H136" s="196"/>
      <c r="I136" s="196"/>
      <c r="J136" s="196">
        <v>333</v>
      </c>
      <c r="K136" s="196"/>
      <c r="L136" s="196"/>
      <c r="M136" s="197">
        <f t="shared" si="25"/>
        <v>5.2333804809052333</v>
      </c>
      <c r="N136" s="198"/>
      <c r="O136" s="198"/>
      <c r="P136" s="196">
        <v>219</v>
      </c>
      <c r="Q136" s="196"/>
      <c r="R136" s="196"/>
      <c r="S136" s="197">
        <f t="shared" si="26"/>
        <v>3.4417727487034413</v>
      </c>
      <c r="T136" s="193"/>
    </row>
    <row r="137" spans="1:20" ht="5.4" customHeight="1" thickBot="1" x14ac:dyDescent="0.25">
      <c r="A137" s="66"/>
      <c r="B137" s="66"/>
      <c r="C137" s="67"/>
      <c r="D137" s="66"/>
      <c r="E137" s="74"/>
      <c r="F137" s="52"/>
      <c r="G137" s="202"/>
      <c r="H137" s="202"/>
      <c r="I137" s="202"/>
      <c r="J137" s="202"/>
      <c r="K137" s="202"/>
      <c r="L137" s="202"/>
      <c r="M137" s="203"/>
      <c r="N137" s="203"/>
      <c r="O137" s="203"/>
      <c r="P137" s="202"/>
      <c r="Q137" s="202"/>
      <c r="R137" s="202"/>
      <c r="S137" s="203"/>
      <c r="T137" s="194"/>
    </row>
    <row r="138" spans="1:20" ht="13.2" x14ac:dyDescent="0.25">
      <c r="A138" s="238" t="s">
        <v>144</v>
      </c>
      <c r="B138" s="238"/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</row>
    <row r="139" spans="1:20" ht="13.2" x14ac:dyDescent="0.25">
      <c r="A139" s="239" t="s">
        <v>143</v>
      </c>
      <c r="B139" s="239"/>
      <c r="C139" s="239"/>
      <c r="D139" s="239"/>
      <c r="E139" s="239"/>
      <c r="F139" s="239"/>
      <c r="G139" s="239"/>
      <c r="H139" s="239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</row>
    <row r="140" spans="1:20" ht="13.5" customHeight="1" thickBot="1" x14ac:dyDescent="0.25">
      <c r="A140" s="266"/>
      <c r="B140" s="266"/>
      <c r="C140" s="266"/>
      <c r="D140" s="266"/>
      <c r="E140" s="266"/>
      <c r="F140" s="266"/>
      <c r="G140" s="266"/>
      <c r="H140" s="266"/>
      <c r="I140" s="266"/>
      <c r="J140" s="266"/>
      <c r="K140" s="266"/>
      <c r="L140" s="266"/>
      <c r="M140" s="266"/>
      <c r="N140" s="266"/>
      <c r="O140" s="266"/>
      <c r="P140" s="266"/>
      <c r="Q140" s="266"/>
      <c r="R140" s="266"/>
      <c r="S140" s="266"/>
      <c r="T140" s="266"/>
    </row>
    <row r="141" spans="1:20" ht="30" customHeight="1" thickBot="1" x14ac:dyDescent="0.25">
      <c r="A141" s="240"/>
      <c r="B141" s="243" t="s">
        <v>35</v>
      </c>
      <c r="C141" s="243"/>
      <c r="D141" s="243"/>
      <c r="E141" s="254" t="s">
        <v>23</v>
      </c>
      <c r="F141" s="110"/>
      <c r="G141" s="246" t="s">
        <v>137</v>
      </c>
      <c r="H141" s="106"/>
      <c r="I141" s="106"/>
      <c r="J141" s="249" t="s">
        <v>139</v>
      </c>
      <c r="K141" s="249"/>
      <c r="L141" s="249"/>
      <c r="M141" s="249"/>
      <c r="N141" s="249"/>
      <c r="O141" s="85"/>
      <c r="P141" s="249" t="s">
        <v>145</v>
      </c>
      <c r="Q141" s="249"/>
      <c r="R141" s="249"/>
      <c r="S141" s="249"/>
      <c r="T141" s="249"/>
    </row>
    <row r="142" spans="1:20" ht="6.75" customHeight="1" x14ac:dyDescent="0.2">
      <c r="A142" s="241"/>
      <c r="B142" s="244"/>
      <c r="C142" s="244"/>
      <c r="D142" s="244"/>
      <c r="E142" s="255"/>
      <c r="F142" s="111"/>
      <c r="G142" s="247"/>
      <c r="H142" s="107"/>
      <c r="I142" s="107"/>
      <c r="J142" s="48"/>
      <c r="K142" s="48"/>
      <c r="L142" s="48"/>
      <c r="M142" s="49"/>
      <c r="N142" s="49"/>
      <c r="O142" s="49"/>
      <c r="P142" s="48"/>
      <c r="Q142" s="48"/>
      <c r="R142" s="48"/>
      <c r="S142" s="48"/>
      <c r="T142" s="193"/>
    </row>
    <row r="143" spans="1:20" ht="30.75" customHeight="1" x14ac:dyDescent="0.2">
      <c r="A143" s="241"/>
      <c r="B143" s="244"/>
      <c r="C143" s="244"/>
      <c r="D143" s="244"/>
      <c r="E143" s="255"/>
      <c r="F143" s="50"/>
      <c r="G143" s="247"/>
      <c r="H143" s="88"/>
      <c r="I143" s="88"/>
      <c r="J143" s="107" t="s">
        <v>22</v>
      </c>
      <c r="K143" s="107"/>
      <c r="L143" s="107"/>
      <c r="M143" s="107" t="s">
        <v>63</v>
      </c>
      <c r="N143" s="107"/>
      <c r="O143" s="107"/>
      <c r="P143" s="107" t="s">
        <v>22</v>
      </c>
      <c r="Q143" s="107"/>
      <c r="R143" s="107"/>
      <c r="S143" s="107" t="s">
        <v>63</v>
      </c>
      <c r="T143" s="193"/>
    </row>
    <row r="144" spans="1:20" ht="15" customHeight="1" x14ac:dyDescent="0.2">
      <c r="A144" s="241"/>
      <c r="B144" s="244"/>
      <c r="C144" s="244"/>
      <c r="D144" s="244"/>
      <c r="E144" s="255"/>
      <c r="F144" s="76"/>
      <c r="G144" s="247"/>
      <c r="H144" s="38"/>
      <c r="I144" s="38"/>
      <c r="J144" s="39"/>
      <c r="K144" s="39"/>
      <c r="L144" s="39"/>
      <c r="M144" s="39" t="s">
        <v>62</v>
      </c>
      <c r="N144" s="39"/>
      <c r="O144" s="39"/>
      <c r="P144" s="39"/>
      <c r="Q144" s="39"/>
      <c r="R144" s="39"/>
      <c r="S144" s="39" t="s">
        <v>62</v>
      </c>
      <c r="T144" s="193"/>
    </row>
    <row r="145" spans="1:20" ht="5.4" customHeight="1" thickBot="1" x14ac:dyDescent="0.25">
      <c r="A145" s="267"/>
      <c r="B145" s="245"/>
      <c r="C145" s="245"/>
      <c r="D145" s="245"/>
      <c r="E145" s="256"/>
      <c r="F145" s="77"/>
      <c r="G145" s="248"/>
      <c r="H145" s="78"/>
      <c r="I145" s="78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194"/>
    </row>
    <row r="146" spans="1:20" ht="5.4" customHeight="1" x14ac:dyDescent="0.2">
      <c r="A146" s="99"/>
      <c r="B146" s="99"/>
      <c r="C146" s="99"/>
      <c r="D146" s="99"/>
      <c r="E146" s="79"/>
      <c r="F146" s="76"/>
      <c r="G146" s="38"/>
      <c r="H146" s="38"/>
      <c r="I146" s="38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193"/>
    </row>
    <row r="147" spans="1:20" ht="15" customHeight="1" x14ac:dyDescent="0.2">
      <c r="A147" s="251"/>
      <c r="B147" s="251"/>
      <c r="C147" s="58" t="s">
        <v>12</v>
      </c>
      <c r="D147" s="99"/>
      <c r="E147" s="54">
        <v>2017</v>
      </c>
      <c r="F147" s="50"/>
      <c r="G147" s="196">
        <v>33813</v>
      </c>
      <c r="H147" s="196"/>
      <c r="I147" s="196"/>
      <c r="J147" s="196">
        <v>1732</v>
      </c>
      <c r="K147" s="196"/>
      <c r="L147" s="196"/>
      <c r="M147" s="197">
        <f t="shared" ref="M147:M154" si="27">+J147/$G147*100</f>
        <v>5.1222902433975097</v>
      </c>
      <c r="N147" s="198"/>
      <c r="O147" s="198"/>
      <c r="P147" s="196">
        <v>4188</v>
      </c>
      <c r="Q147" s="196"/>
      <c r="R147" s="196"/>
      <c r="S147" s="197">
        <f>+P147/$G147*100</f>
        <v>12.38576878715287</v>
      </c>
      <c r="T147" s="193"/>
    </row>
    <row r="148" spans="1:20" ht="15" customHeight="1" x14ac:dyDescent="0.2">
      <c r="A148" s="251"/>
      <c r="B148" s="251"/>
      <c r="C148" s="58"/>
      <c r="D148" s="99"/>
      <c r="E148" s="54">
        <v>2018</v>
      </c>
      <c r="F148" s="50"/>
      <c r="G148" s="196">
        <v>32996</v>
      </c>
      <c r="H148" s="196"/>
      <c r="I148" s="196"/>
      <c r="J148" s="196">
        <v>2173</v>
      </c>
      <c r="K148" s="196"/>
      <c r="L148" s="196"/>
      <c r="M148" s="197">
        <f t="shared" si="27"/>
        <v>6.5856467450600071</v>
      </c>
      <c r="N148" s="198"/>
      <c r="O148" s="198"/>
      <c r="P148" s="196">
        <v>2990</v>
      </c>
      <c r="Q148" s="196"/>
      <c r="R148" s="196"/>
      <c r="S148" s="197">
        <f t="shared" ref="S148:S154" si="28">+P148/$G148*100</f>
        <v>9.0617044490241252</v>
      </c>
      <c r="T148" s="193"/>
    </row>
    <row r="149" spans="1:20" ht="15" customHeight="1" x14ac:dyDescent="0.2">
      <c r="A149" s="251"/>
      <c r="B149" s="251"/>
      <c r="C149" s="58"/>
      <c r="D149" s="99"/>
      <c r="E149" s="54">
        <v>2019</v>
      </c>
      <c r="F149" s="50"/>
      <c r="G149" s="196">
        <v>32591</v>
      </c>
      <c r="H149" s="196"/>
      <c r="I149" s="196"/>
      <c r="J149" s="196">
        <v>2006</v>
      </c>
      <c r="K149" s="196"/>
      <c r="L149" s="196"/>
      <c r="M149" s="197">
        <f t="shared" si="27"/>
        <v>6.1550734865453656</v>
      </c>
      <c r="N149" s="198"/>
      <c r="O149" s="198"/>
      <c r="P149" s="196">
        <v>2411</v>
      </c>
      <c r="Q149" s="196"/>
      <c r="R149" s="196"/>
      <c r="S149" s="197">
        <f t="shared" si="28"/>
        <v>7.397747844496946</v>
      </c>
      <c r="T149" s="193"/>
    </row>
    <row r="150" spans="1:20" ht="15" customHeight="1" x14ac:dyDescent="0.2">
      <c r="A150" s="251"/>
      <c r="B150" s="251"/>
      <c r="C150" s="58"/>
      <c r="D150" s="99"/>
      <c r="E150" s="54">
        <v>2020</v>
      </c>
      <c r="F150" s="50"/>
      <c r="G150" s="196">
        <v>31150</v>
      </c>
      <c r="H150" s="196"/>
      <c r="I150" s="196"/>
      <c r="J150" s="196">
        <v>1319</v>
      </c>
      <c r="K150" s="196"/>
      <c r="L150" s="196"/>
      <c r="M150" s="197">
        <f t="shared" si="27"/>
        <v>4.2343499197431775</v>
      </c>
      <c r="N150" s="198"/>
      <c r="O150" s="198"/>
      <c r="P150" s="196">
        <v>2760</v>
      </c>
      <c r="Q150" s="196"/>
      <c r="R150" s="196"/>
      <c r="S150" s="197">
        <f t="shared" si="28"/>
        <v>8.8603531300160512</v>
      </c>
      <c r="T150" s="193"/>
    </row>
    <row r="151" spans="1:20" ht="15" customHeight="1" x14ac:dyDescent="0.2">
      <c r="A151" s="251"/>
      <c r="B151" s="251"/>
      <c r="C151" s="58"/>
      <c r="D151" s="99"/>
      <c r="E151" s="54">
        <v>2021</v>
      </c>
      <c r="F151" s="50"/>
      <c r="G151" s="196">
        <v>31267</v>
      </c>
      <c r="H151" s="196"/>
      <c r="I151" s="196"/>
      <c r="J151" s="196">
        <v>1694</v>
      </c>
      <c r="K151" s="196"/>
      <c r="L151" s="196"/>
      <c r="M151" s="197">
        <f t="shared" si="27"/>
        <v>5.4178526881376534</v>
      </c>
      <c r="N151" s="198"/>
      <c r="O151" s="198"/>
      <c r="P151" s="196">
        <v>1577</v>
      </c>
      <c r="Q151" s="196"/>
      <c r="R151" s="196"/>
      <c r="S151" s="197">
        <f t="shared" si="28"/>
        <v>5.0436562509994562</v>
      </c>
      <c r="T151" s="193"/>
    </row>
    <row r="152" spans="1:20" ht="15" customHeight="1" x14ac:dyDescent="0.2">
      <c r="A152" s="251"/>
      <c r="B152" s="251"/>
      <c r="C152" s="58"/>
      <c r="D152" s="99"/>
      <c r="E152" s="54">
        <v>2022</v>
      </c>
      <c r="F152" s="50"/>
      <c r="G152" s="196">
        <v>30824</v>
      </c>
      <c r="H152" s="196"/>
      <c r="I152" s="196"/>
      <c r="J152" s="196">
        <v>1840</v>
      </c>
      <c r="K152" s="196"/>
      <c r="L152" s="196"/>
      <c r="M152" s="197">
        <f t="shared" si="27"/>
        <v>5.9693745133662084</v>
      </c>
      <c r="N152" s="198"/>
      <c r="O152" s="198"/>
      <c r="P152" s="196">
        <v>2283</v>
      </c>
      <c r="Q152" s="196"/>
      <c r="R152" s="196"/>
      <c r="S152" s="197">
        <f t="shared" si="28"/>
        <v>7.4065663119647036</v>
      </c>
      <c r="T152" s="193"/>
    </row>
    <row r="153" spans="1:20" ht="15" customHeight="1" x14ac:dyDescent="0.2">
      <c r="A153" s="251"/>
      <c r="B153" s="251"/>
      <c r="C153" s="58"/>
      <c r="D153" s="99"/>
      <c r="E153" s="54">
        <v>2023</v>
      </c>
      <c r="F153" s="50"/>
      <c r="G153" s="196">
        <v>31427</v>
      </c>
      <c r="H153" s="196"/>
      <c r="I153" s="196"/>
      <c r="J153" s="196">
        <v>2010</v>
      </c>
      <c r="K153" s="196"/>
      <c r="L153" s="196"/>
      <c r="M153" s="197">
        <f t="shared" si="27"/>
        <v>6.3957743341712545</v>
      </c>
      <c r="N153" s="198"/>
      <c r="O153" s="198"/>
      <c r="P153" s="196">
        <v>1407</v>
      </c>
      <c r="Q153" s="196"/>
      <c r="R153" s="196"/>
      <c r="S153" s="197">
        <f t="shared" si="28"/>
        <v>4.4770420339198775</v>
      </c>
      <c r="T153" s="193"/>
    </row>
    <row r="154" spans="1:20" ht="15" customHeight="1" x14ac:dyDescent="0.2">
      <c r="A154" s="251"/>
      <c r="B154" s="251"/>
      <c r="C154" s="58"/>
      <c r="D154" s="99"/>
      <c r="E154" s="54">
        <v>2024</v>
      </c>
      <c r="F154" s="50"/>
      <c r="G154" s="196">
        <v>32419</v>
      </c>
      <c r="H154" s="196"/>
      <c r="I154" s="196"/>
      <c r="J154" s="196">
        <v>2170</v>
      </c>
      <c r="K154" s="196"/>
      <c r="L154" s="196"/>
      <c r="M154" s="197">
        <f t="shared" si="27"/>
        <v>6.6936056016533518</v>
      </c>
      <c r="N154" s="198"/>
      <c r="O154" s="198"/>
      <c r="P154" s="196">
        <v>1178</v>
      </c>
      <c r="Q154" s="196"/>
      <c r="R154" s="196"/>
      <c r="S154" s="197">
        <f t="shared" si="28"/>
        <v>3.633671612326105</v>
      </c>
      <c r="T154" s="193"/>
    </row>
    <row r="155" spans="1:20" ht="5.4" customHeight="1" x14ac:dyDescent="0.2">
      <c r="A155" s="44"/>
      <c r="B155" s="44"/>
      <c r="C155" s="17"/>
      <c r="D155" s="44"/>
      <c r="E155" s="32"/>
      <c r="F155" s="41"/>
      <c r="G155" s="199"/>
      <c r="H155" s="199"/>
      <c r="I155" s="199"/>
      <c r="J155" s="199"/>
      <c r="K155" s="199"/>
      <c r="L155" s="199"/>
      <c r="M155" s="200"/>
      <c r="N155" s="200"/>
      <c r="O155" s="200"/>
      <c r="P155" s="199"/>
      <c r="Q155" s="199"/>
      <c r="R155" s="199"/>
      <c r="S155" s="200"/>
      <c r="T155" s="195"/>
    </row>
    <row r="156" spans="1:20" ht="5.4" customHeight="1" x14ac:dyDescent="0.2">
      <c r="A156" s="99"/>
      <c r="B156" s="99"/>
      <c r="C156" s="99"/>
      <c r="D156" s="99"/>
      <c r="E156" s="54"/>
      <c r="F156" s="50"/>
      <c r="G156" s="196"/>
      <c r="H156" s="196"/>
      <c r="I156" s="196"/>
      <c r="J156" s="196"/>
      <c r="K156" s="196"/>
      <c r="L156" s="196"/>
      <c r="M156" s="198"/>
      <c r="N156" s="198"/>
      <c r="O156" s="198"/>
      <c r="P156" s="196"/>
      <c r="Q156" s="196"/>
      <c r="R156" s="196"/>
      <c r="S156" s="198"/>
      <c r="T156" s="193"/>
    </row>
    <row r="157" spans="1:20" ht="15" customHeight="1" x14ac:dyDescent="0.2">
      <c r="A157" s="251"/>
      <c r="B157" s="251"/>
      <c r="C157" s="58" t="s">
        <v>13</v>
      </c>
      <c r="D157" s="99"/>
      <c r="E157" s="54">
        <v>2017</v>
      </c>
      <c r="F157" s="50"/>
      <c r="G157" s="196">
        <v>43781</v>
      </c>
      <c r="H157" s="196"/>
      <c r="I157" s="196"/>
      <c r="J157" s="196">
        <v>2246</v>
      </c>
      <c r="K157" s="196"/>
      <c r="L157" s="196"/>
      <c r="M157" s="197">
        <f t="shared" ref="M157:M164" si="29">+J157/$G157*100</f>
        <v>5.1300792581256704</v>
      </c>
      <c r="N157" s="198"/>
      <c r="O157" s="198"/>
      <c r="P157" s="196">
        <v>3575</v>
      </c>
      <c r="Q157" s="196"/>
      <c r="R157" s="196"/>
      <c r="S157" s="197">
        <f>+P157/$G157*100</f>
        <v>8.1656426303647702</v>
      </c>
      <c r="T157" s="193"/>
    </row>
    <row r="158" spans="1:20" ht="15" customHeight="1" x14ac:dyDescent="0.2">
      <c r="A158" s="251"/>
      <c r="B158" s="251"/>
      <c r="C158" s="58"/>
      <c r="D158" s="99"/>
      <c r="E158" s="54">
        <v>2018</v>
      </c>
      <c r="F158" s="50"/>
      <c r="G158" s="196">
        <v>43104</v>
      </c>
      <c r="H158" s="196"/>
      <c r="I158" s="196"/>
      <c r="J158" s="196">
        <v>2083</v>
      </c>
      <c r="K158" s="196"/>
      <c r="L158" s="196"/>
      <c r="M158" s="197">
        <f t="shared" si="29"/>
        <v>4.8324981440237567</v>
      </c>
      <c r="N158" s="198"/>
      <c r="O158" s="198"/>
      <c r="P158" s="196">
        <v>2760</v>
      </c>
      <c r="Q158" s="196"/>
      <c r="R158" s="196"/>
      <c r="S158" s="197">
        <f t="shared" ref="S158:S164" si="30">+P158/$G158*100</f>
        <v>6.4031180400890868</v>
      </c>
      <c r="T158" s="193"/>
    </row>
    <row r="159" spans="1:20" ht="15" customHeight="1" x14ac:dyDescent="0.2">
      <c r="A159" s="251"/>
      <c r="B159" s="251"/>
      <c r="C159" s="58"/>
      <c r="D159" s="99"/>
      <c r="E159" s="54">
        <v>2019</v>
      </c>
      <c r="F159" s="50"/>
      <c r="G159" s="196">
        <v>42796</v>
      </c>
      <c r="H159" s="196"/>
      <c r="I159" s="196"/>
      <c r="J159" s="196">
        <v>2233</v>
      </c>
      <c r="K159" s="196"/>
      <c r="L159" s="196"/>
      <c r="M159" s="197">
        <f t="shared" si="29"/>
        <v>5.217777362370315</v>
      </c>
      <c r="N159" s="198"/>
      <c r="O159" s="198"/>
      <c r="P159" s="196">
        <v>2541</v>
      </c>
      <c r="Q159" s="196"/>
      <c r="R159" s="196"/>
      <c r="S159" s="197">
        <f t="shared" si="30"/>
        <v>5.937470791662772</v>
      </c>
      <c r="T159" s="193"/>
    </row>
    <row r="160" spans="1:20" ht="15" customHeight="1" x14ac:dyDescent="0.2">
      <c r="A160" s="251"/>
      <c r="B160" s="251"/>
      <c r="C160" s="58"/>
      <c r="D160" s="99"/>
      <c r="E160" s="54">
        <v>2020</v>
      </c>
      <c r="F160" s="50"/>
      <c r="G160" s="196">
        <v>42148</v>
      </c>
      <c r="H160" s="196"/>
      <c r="I160" s="196"/>
      <c r="J160" s="196">
        <v>2205</v>
      </c>
      <c r="K160" s="196"/>
      <c r="L160" s="196"/>
      <c r="M160" s="197">
        <f t="shared" si="29"/>
        <v>5.231564961564013</v>
      </c>
      <c r="N160" s="198"/>
      <c r="O160" s="198"/>
      <c r="P160" s="196">
        <v>2853</v>
      </c>
      <c r="Q160" s="196"/>
      <c r="R160" s="196"/>
      <c r="S160" s="197">
        <f t="shared" si="30"/>
        <v>6.7690044604726207</v>
      </c>
      <c r="T160" s="193"/>
    </row>
    <row r="161" spans="1:20" ht="15" customHeight="1" x14ac:dyDescent="0.2">
      <c r="A161" s="251"/>
      <c r="B161" s="251"/>
      <c r="C161" s="58"/>
      <c r="D161" s="99"/>
      <c r="E161" s="54">
        <v>2021</v>
      </c>
      <c r="F161" s="50"/>
      <c r="G161" s="196">
        <v>42785</v>
      </c>
      <c r="H161" s="196"/>
      <c r="I161" s="196"/>
      <c r="J161" s="196">
        <v>2287</v>
      </c>
      <c r="K161" s="196"/>
      <c r="L161" s="196"/>
      <c r="M161" s="197">
        <f t="shared" si="29"/>
        <v>5.3453313077012972</v>
      </c>
      <c r="N161" s="198"/>
      <c r="O161" s="198"/>
      <c r="P161" s="196">
        <v>1650</v>
      </c>
      <c r="Q161" s="196"/>
      <c r="R161" s="196"/>
      <c r="S161" s="197">
        <f t="shared" si="30"/>
        <v>3.8564917611312373</v>
      </c>
      <c r="T161" s="193"/>
    </row>
    <row r="162" spans="1:20" ht="15" customHeight="1" x14ac:dyDescent="0.2">
      <c r="A162" s="251"/>
      <c r="B162" s="251"/>
      <c r="C162" s="58"/>
      <c r="D162" s="99"/>
      <c r="E162" s="54">
        <v>2022</v>
      </c>
      <c r="F162" s="50"/>
      <c r="G162" s="196">
        <v>43164</v>
      </c>
      <c r="H162" s="196"/>
      <c r="I162" s="196"/>
      <c r="J162" s="196">
        <v>2841</v>
      </c>
      <c r="K162" s="196"/>
      <c r="L162" s="196"/>
      <c r="M162" s="197">
        <f t="shared" si="29"/>
        <v>6.5818737837086454</v>
      </c>
      <c r="N162" s="198"/>
      <c r="O162" s="198"/>
      <c r="P162" s="196">
        <v>2462</v>
      </c>
      <c r="Q162" s="196"/>
      <c r="R162" s="196"/>
      <c r="S162" s="197">
        <f t="shared" si="30"/>
        <v>5.7038272634602913</v>
      </c>
      <c r="T162" s="193"/>
    </row>
    <row r="163" spans="1:20" ht="15" customHeight="1" x14ac:dyDescent="0.2">
      <c r="A163" s="251"/>
      <c r="B163" s="251"/>
      <c r="C163" s="58"/>
      <c r="D163" s="99"/>
      <c r="E163" s="54">
        <v>2023</v>
      </c>
      <c r="F163" s="50"/>
      <c r="G163" s="196">
        <v>44560</v>
      </c>
      <c r="H163" s="196"/>
      <c r="I163" s="196"/>
      <c r="J163" s="196">
        <v>2980</v>
      </c>
      <c r="K163" s="196"/>
      <c r="L163" s="196"/>
      <c r="M163" s="197">
        <f t="shared" si="29"/>
        <v>6.6876122082585283</v>
      </c>
      <c r="N163" s="198"/>
      <c r="O163" s="198"/>
      <c r="P163" s="196">
        <v>1584</v>
      </c>
      <c r="Q163" s="196"/>
      <c r="R163" s="196"/>
      <c r="S163" s="197">
        <f t="shared" si="30"/>
        <v>3.5547576301615798</v>
      </c>
      <c r="T163" s="193"/>
    </row>
    <row r="164" spans="1:20" ht="15" customHeight="1" x14ac:dyDescent="0.2">
      <c r="A164" s="251"/>
      <c r="B164" s="251"/>
      <c r="C164" s="58"/>
      <c r="D164" s="99"/>
      <c r="E164" s="54">
        <v>2024</v>
      </c>
      <c r="F164" s="50"/>
      <c r="G164" s="196">
        <v>46242</v>
      </c>
      <c r="H164" s="196"/>
      <c r="I164" s="196"/>
      <c r="J164" s="196">
        <v>3158</v>
      </c>
      <c r="K164" s="196"/>
      <c r="L164" s="196"/>
      <c r="M164" s="197">
        <f t="shared" si="29"/>
        <v>6.8292893905972925</v>
      </c>
      <c r="N164" s="198"/>
      <c r="O164" s="198"/>
      <c r="P164" s="196">
        <v>1476</v>
      </c>
      <c r="Q164" s="196"/>
      <c r="R164" s="196"/>
      <c r="S164" s="197">
        <f t="shared" si="30"/>
        <v>3.1919034643830289</v>
      </c>
      <c r="T164" s="193"/>
    </row>
    <row r="165" spans="1:20" ht="5.4" customHeight="1" x14ac:dyDescent="0.2">
      <c r="A165" s="44"/>
      <c r="B165" s="44"/>
      <c r="C165" s="17"/>
      <c r="D165" s="44"/>
      <c r="E165" s="32"/>
      <c r="F165" s="41"/>
      <c r="G165" s="199"/>
      <c r="H165" s="199"/>
      <c r="I165" s="199"/>
      <c r="J165" s="199"/>
      <c r="K165" s="199"/>
      <c r="L165" s="199"/>
      <c r="M165" s="200"/>
      <c r="N165" s="200"/>
      <c r="O165" s="200"/>
      <c r="P165" s="199"/>
      <c r="Q165" s="199"/>
      <c r="R165" s="199"/>
      <c r="S165" s="200"/>
      <c r="T165" s="195"/>
    </row>
    <row r="166" spans="1:20" ht="5.4" customHeight="1" x14ac:dyDescent="0.2">
      <c r="A166" s="99"/>
      <c r="B166" s="99"/>
      <c r="C166" s="99"/>
      <c r="D166" s="99"/>
      <c r="E166" s="54"/>
      <c r="F166" s="50"/>
      <c r="G166" s="196"/>
      <c r="H166" s="196"/>
      <c r="I166" s="196"/>
      <c r="J166" s="196"/>
      <c r="K166" s="196"/>
      <c r="L166" s="196"/>
      <c r="M166" s="198"/>
      <c r="N166" s="198"/>
      <c r="O166" s="198"/>
      <c r="P166" s="196"/>
      <c r="Q166" s="196"/>
      <c r="R166" s="196"/>
      <c r="S166" s="198"/>
      <c r="T166" s="193"/>
    </row>
    <row r="167" spans="1:20" ht="15" customHeight="1" x14ac:dyDescent="0.2">
      <c r="A167" s="251"/>
      <c r="B167" s="251"/>
      <c r="C167" s="58" t="s">
        <v>17</v>
      </c>
      <c r="D167" s="99"/>
      <c r="E167" s="54">
        <v>2017</v>
      </c>
      <c r="F167" s="50"/>
      <c r="G167" s="196">
        <v>244482</v>
      </c>
      <c r="H167" s="196"/>
      <c r="I167" s="196"/>
      <c r="J167" s="196">
        <v>15450</v>
      </c>
      <c r="K167" s="196"/>
      <c r="L167" s="196"/>
      <c r="M167" s="197">
        <f t="shared" ref="M167:M174" si="31">+J167/$G167*100</f>
        <v>6.3194836429675796</v>
      </c>
      <c r="N167" s="198"/>
      <c r="O167" s="198"/>
      <c r="P167" s="196">
        <v>31454</v>
      </c>
      <c r="Q167" s="196"/>
      <c r="R167" s="196"/>
      <c r="S167" s="197">
        <f>+P167/$G167*100</f>
        <v>12.86556883533348</v>
      </c>
      <c r="T167" s="193"/>
    </row>
    <row r="168" spans="1:20" ht="15" customHeight="1" x14ac:dyDescent="0.2">
      <c r="A168" s="251"/>
      <c r="B168" s="251"/>
      <c r="C168" s="58"/>
      <c r="D168" s="99"/>
      <c r="E168" s="54">
        <v>2018</v>
      </c>
      <c r="F168" s="50"/>
      <c r="G168" s="196">
        <v>233012</v>
      </c>
      <c r="H168" s="196"/>
      <c r="I168" s="196"/>
      <c r="J168" s="196">
        <v>15129</v>
      </c>
      <c r="K168" s="196"/>
      <c r="L168" s="196"/>
      <c r="M168" s="197">
        <f t="shared" si="31"/>
        <v>6.4927986541465668</v>
      </c>
      <c r="N168" s="198"/>
      <c r="O168" s="198"/>
      <c r="P168" s="196">
        <v>26599</v>
      </c>
      <c r="Q168" s="196"/>
      <c r="R168" s="196"/>
      <c r="S168" s="197">
        <f t="shared" ref="S168:S174" si="32">+P168/$G168*100</f>
        <v>11.415291916296157</v>
      </c>
      <c r="T168" s="193"/>
    </row>
    <row r="169" spans="1:20" ht="15" customHeight="1" x14ac:dyDescent="0.2">
      <c r="A169" s="251"/>
      <c r="B169" s="251"/>
      <c r="C169" s="58"/>
      <c r="D169" s="99"/>
      <c r="E169" s="54">
        <v>2019</v>
      </c>
      <c r="F169" s="50"/>
      <c r="G169" s="196">
        <v>226756</v>
      </c>
      <c r="H169" s="196"/>
      <c r="I169" s="196"/>
      <c r="J169" s="196">
        <v>14909</v>
      </c>
      <c r="K169" s="196"/>
      <c r="L169" s="196"/>
      <c r="M169" s="197">
        <f t="shared" si="31"/>
        <v>6.5749087124486234</v>
      </c>
      <c r="N169" s="198"/>
      <c r="O169" s="198"/>
      <c r="P169" s="196">
        <v>21165</v>
      </c>
      <c r="Q169" s="196"/>
      <c r="R169" s="196"/>
      <c r="S169" s="197">
        <f t="shared" si="32"/>
        <v>9.3338213762811115</v>
      </c>
      <c r="T169" s="193"/>
    </row>
    <row r="170" spans="1:20" ht="15" customHeight="1" x14ac:dyDescent="0.2">
      <c r="A170" s="251"/>
      <c r="B170" s="251"/>
      <c r="C170" s="58"/>
      <c r="D170" s="99"/>
      <c r="E170" s="54">
        <v>2020</v>
      </c>
      <c r="F170" s="50"/>
      <c r="G170" s="196">
        <v>221156</v>
      </c>
      <c r="H170" s="196"/>
      <c r="I170" s="196"/>
      <c r="J170" s="196">
        <v>14087</v>
      </c>
      <c r="K170" s="196"/>
      <c r="L170" s="196"/>
      <c r="M170" s="197">
        <f t="shared" si="31"/>
        <v>6.3697118775886699</v>
      </c>
      <c r="N170" s="198"/>
      <c r="O170" s="198"/>
      <c r="P170" s="196">
        <v>19687</v>
      </c>
      <c r="Q170" s="196"/>
      <c r="R170" s="196"/>
      <c r="S170" s="197">
        <f t="shared" si="32"/>
        <v>8.9018611297003023</v>
      </c>
      <c r="T170" s="193"/>
    </row>
    <row r="171" spans="1:20" ht="15" customHeight="1" x14ac:dyDescent="0.2">
      <c r="A171" s="251"/>
      <c r="B171" s="251"/>
      <c r="C171" s="58"/>
      <c r="D171" s="99"/>
      <c r="E171" s="54">
        <v>2021</v>
      </c>
      <c r="F171" s="50"/>
      <c r="G171" s="196">
        <v>225810</v>
      </c>
      <c r="H171" s="196"/>
      <c r="I171" s="196"/>
      <c r="J171" s="196">
        <v>14819</v>
      </c>
      <c r="K171" s="196"/>
      <c r="L171" s="196"/>
      <c r="M171" s="197">
        <f t="shared" si="31"/>
        <v>6.5625968734777027</v>
      </c>
      <c r="N171" s="198"/>
      <c r="O171" s="198"/>
      <c r="P171" s="196">
        <v>10165</v>
      </c>
      <c r="Q171" s="196"/>
      <c r="R171" s="196"/>
      <c r="S171" s="197">
        <f t="shared" si="32"/>
        <v>4.5015721181524286</v>
      </c>
      <c r="T171" s="193"/>
    </row>
    <row r="172" spans="1:20" ht="15" customHeight="1" x14ac:dyDescent="0.2">
      <c r="A172" s="251"/>
      <c r="B172" s="251"/>
      <c r="C172" s="58"/>
      <c r="D172" s="99"/>
      <c r="E172" s="54">
        <v>2022</v>
      </c>
      <c r="F172" s="50"/>
      <c r="G172" s="196">
        <v>221687</v>
      </c>
      <c r="H172" s="196"/>
      <c r="I172" s="196"/>
      <c r="J172" s="196">
        <v>15801</v>
      </c>
      <c r="K172" s="196"/>
      <c r="L172" s="196"/>
      <c r="M172" s="197">
        <f t="shared" si="31"/>
        <v>7.1276168652198821</v>
      </c>
      <c r="N172" s="198"/>
      <c r="O172" s="198"/>
      <c r="P172" s="196">
        <v>19924</v>
      </c>
      <c r="Q172" s="196"/>
      <c r="R172" s="196"/>
      <c r="S172" s="197">
        <f t="shared" si="32"/>
        <v>8.9874462643276338</v>
      </c>
      <c r="T172" s="193"/>
    </row>
    <row r="173" spans="1:20" ht="15" customHeight="1" x14ac:dyDescent="0.2">
      <c r="A173" s="251"/>
      <c r="B173" s="251"/>
      <c r="C173" s="58"/>
      <c r="D173" s="99"/>
      <c r="E173" s="54">
        <v>2023</v>
      </c>
      <c r="F173" s="50"/>
      <c r="G173" s="196">
        <v>228243</v>
      </c>
      <c r="H173" s="196"/>
      <c r="I173" s="196"/>
      <c r="J173" s="196">
        <v>17437</v>
      </c>
      <c r="K173" s="196"/>
      <c r="L173" s="196"/>
      <c r="M173" s="197">
        <f t="shared" si="31"/>
        <v>7.639664743277998</v>
      </c>
      <c r="N173" s="198"/>
      <c r="O173" s="198"/>
      <c r="P173" s="196">
        <v>10881</v>
      </c>
      <c r="Q173" s="196"/>
      <c r="R173" s="196"/>
      <c r="S173" s="197">
        <f t="shared" si="32"/>
        <v>4.7672874962211331</v>
      </c>
      <c r="T173" s="193"/>
    </row>
    <row r="174" spans="1:20" ht="15" customHeight="1" x14ac:dyDescent="0.2">
      <c r="A174" s="251"/>
      <c r="B174" s="251"/>
      <c r="C174" s="58"/>
      <c r="D174" s="99"/>
      <c r="E174" s="54">
        <v>2024</v>
      </c>
      <c r="F174" s="50"/>
      <c r="G174" s="196">
        <v>236877</v>
      </c>
      <c r="H174" s="196"/>
      <c r="I174" s="196"/>
      <c r="J174" s="196">
        <v>18427</v>
      </c>
      <c r="K174" s="196"/>
      <c r="L174" s="196"/>
      <c r="M174" s="197">
        <f t="shared" si="31"/>
        <v>7.7791427618553097</v>
      </c>
      <c r="N174" s="198"/>
      <c r="O174" s="198"/>
      <c r="P174" s="196">
        <v>9793</v>
      </c>
      <c r="Q174" s="196"/>
      <c r="R174" s="196"/>
      <c r="S174" s="197">
        <f t="shared" si="32"/>
        <v>4.1342131148233046</v>
      </c>
      <c r="T174" s="193"/>
    </row>
    <row r="175" spans="1:20" ht="5.4" customHeight="1" x14ac:dyDescent="0.2">
      <c r="A175" s="44"/>
      <c r="B175" s="44"/>
      <c r="C175" s="17"/>
      <c r="D175" s="44"/>
      <c r="E175" s="32"/>
      <c r="F175" s="41"/>
      <c r="G175" s="199"/>
      <c r="H175" s="199"/>
      <c r="I175" s="199"/>
      <c r="J175" s="199"/>
      <c r="K175" s="199"/>
      <c r="L175" s="199"/>
      <c r="M175" s="200"/>
      <c r="N175" s="200"/>
      <c r="O175" s="200"/>
      <c r="P175" s="199"/>
      <c r="Q175" s="199"/>
      <c r="R175" s="199"/>
      <c r="S175" s="200"/>
      <c r="T175" s="195"/>
    </row>
    <row r="176" spans="1:20" ht="5.4" customHeight="1" x14ac:dyDescent="0.2">
      <c r="A176" s="99"/>
      <c r="B176" s="99"/>
      <c r="C176" s="99"/>
      <c r="D176" s="99"/>
      <c r="E176" s="54"/>
      <c r="F176" s="50"/>
      <c r="G176" s="196"/>
      <c r="H176" s="196"/>
      <c r="I176" s="196"/>
      <c r="J176" s="196"/>
      <c r="K176" s="196"/>
      <c r="L176" s="196"/>
      <c r="M176" s="198"/>
      <c r="N176" s="198"/>
      <c r="O176" s="198"/>
      <c r="P176" s="196"/>
      <c r="Q176" s="196"/>
      <c r="R176" s="196"/>
      <c r="S176" s="198"/>
      <c r="T176" s="193"/>
    </row>
    <row r="177" spans="1:20" ht="15" customHeight="1" x14ac:dyDescent="0.2">
      <c r="A177" s="251"/>
      <c r="B177" s="251"/>
      <c r="C177" s="58" t="s">
        <v>121</v>
      </c>
      <c r="D177" s="99"/>
      <c r="E177" s="54">
        <v>2017</v>
      </c>
      <c r="F177" s="50"/>
      <c r="G177" s="196">
        <v>1225</v>
      </c>
      <c r="H177" s="196"/>
      <c r="I177" s="196"/>
      <c r="J177" s="196">
        <v>68</v>
      </c>
      <c r="K177" s="196"/>
      <c r="L177" s="196"/>
      <c r="M177" s="197">
        <f t="shared" ref="M177:M184" si="33">+J177/$G177*100</f>
        <v>5.5510204081632653</v>
      </c>
      <c r="N177" s="198"/>
      <c r="O177" s="198"/>
      <c r="P177" s="196">
        <v>81</v>
      </c>
      <c r="Q177" s="196"/>
      <c r="R177" s="196"/>
      <c r="S177" s="197">
        <f>+P177/$G177*100</f>
        <v>6.6122448979591839</v>
      </c>
      <c r="T177" s="193"/>
    </row>
    <row r="178" spans="1:20" ht="15" customHeight="1" x14ac:dyDescent="0.2">
      <c r="A178" s="251"/>
      <c r="B178" s="251"/>
      <c r="C178" s="58"/>
      <c r="D178" s="99"/>
      <c r="E178" s="54">
        <v>2018</v>
      </c>
      <c r="F178" s="50"/>
      <c r="G178" s="196">
        <v>1215</v>
      </c>
      <c r="H178" s="196"/>
      <c r="I178" s="196"/>
      <c r="J178" s="196">
        <v>51</v>
      </c>
      <c r="K178" s="196"/>
      <c r="L178" s="196"/>
      <c r="M178" s="197">
        <f t="shared" si="33"/>
        <v>4.1975308641975309</v>
      </c>
      <c r="N178" s="198"/>
      <c r="O178" s="198"/>
      <c r="P178" s="196">
        <v>61</v>
      </c>
      <c r="Q178" s="196"/>
      <c r="R178" s="196"/>
      <c r="S178" s="197">
        <f t="shared" ref="S178:S184" si="34">+P178/$G178*100</f>
        <v>5.0205761316872426</v>
      </c>
      <c r="T178" s="193"/>
    </row>
    <row r="179" spans="1:20" ht="15" customHeight="1" x14ac:dyDescent="0.2">
      <c r="A179" s="251"/>
      <c r="B179" s="251"/>
      <c r="C179" s="58"/>
      <c r="D179" s="99"/>
      <c r="E179" s="54">
        <v>2019</v>
      </c>
      <c r="F179" s="50"/>
      <c r="G179" s="196">
        <v>1176</v>
      </c>
      <c r="H179" s="196"/>
      <c r="I179" s="196"/>
      <c r="J179" s="196">
        <v>36</v>
      </c>
      <c r="K179" s="196"/>
      <c r="L179" s="196"/>
      <c r="M179" s="197">
        <f t="shared" si="33"/>
        <v>3.0612244897959182</v>
      </c>
      <c r="N179" s="198"/>
      <c r="O179" s="198"/>
      <c r="P179" s="196">
        <v>75</v>
      </c>
      <c r="Q179" s="196"/>
      <c r="R179" s="196"/>
      <c r="S179" s="197">
        <f t="shared" si="34"/>
        <v>6.3775510204081636</v>
      </c>
      <c r="T179" s="193"/>
    </row>
    <row r="180" spans="1:20" ht="15" customHeight="1" x14ac:dyDescent="0.2">
      <c r="A180" s="251"/>
      <c r="B180" s="251"/>
      <c r="C180" s="58"/>
      <c r="D180" s="99"/>
      <c r="E180" s="54">
        <v>2020</v>
      </c>
      <c r="F180" s="50"/>
      <c r="G180" s="196">
        <v>1096</v>
      </c>
      <c r="H180" s="196"/>
      <c r="I180" s="196"/>
      <c r="J180" s="196">
        <v>37</v>
      </c>
      <c r="K180" s="196"/>
      <c r="L180" s="196"/>
      <c r="M180" s="197">
        <f t="shared" si="33"/>
        <v>3.3759124087591239</v>
      </c>
      <c r="N180" s="198"/>
      <c r="O180" s="198"/>
      <c r="P180" s="196">
        <v>117</v>
      </c>
      <c r="Q180" s="196"/>
      <c r="R180" s="196"/>
      <c r="S180" s="197">
        <f t="shared" si="34"/>
        <v>10.675182481751824</v>
      </c>
      <c r="T180" s="193"/>
    </row>
    <row r="181" spans="1:20" ht="15" customHeight="1" x14ac:dyDescent="0.2">
      <c r="A181" s="251"/>
      <c r="B181" s="251"/>
      <c r="C181" s="58"/>
      <c r="D181" s="99"/>
      <c r="E181" s="54">
        <v>2021</v>
      </c>
      <c r="F181" s="50"/>
      <c r="G181" s="196">
        <v>1086</v>
      </c>
      <c r="H181" s="196"/>
      <c r="I181" s="196"/>
      <c r="J181" s="196">
        <v>33</v>
      </c>
      <c r="K181" s="196"/>
      <c r="L181" s="196"/>
      <c r="M181" s="197">
        <f t="shared" si="33"/>
        <v>3.0386740331491713</v>
      </c>
      <c r="N181" s="198"/>
      <c r="O181" s="198"/>
      <c r="P181" s="196">
        <v>43</v>
      </c>
      <c r="Q181" s="196"/>
      <c r="R181" s="196"/>
      <c r="S181" s="197">
        <f t="shared" si="34"/>
        <v>3.959484346224678</v>
      </c>
      <c r="T181" s="193"/>
    </row>
    <row r="182" spans="1:20" ht="15" customHeight="1" x14ac:dyDescent="0.2">
      <c r="A182" s="251"/>
      <c r="B182" s="251"/>
      <c r="C182" s="58"/>
      <c r="D182" s="99"/>
      <c r="E182" s="54">
        <v>2022</v>
      </c>
      <c r="F182" s="50"/>
      <c r="G182" s="196">
        <v>1059</v>
      </c>
      <c r="H182" s="196"/>
      <c r="I182" s="196"/>
      <c r="J182" s="196">
        <v>31</v>
      </c>
      <c r="K182" s="196"/>
      <c r="L182" s="196"/>
      <c r="M182" s="197">
        <f t="shared" si="33"/>
        <v>2.9272898961284231</v>
      </c>
      <c r="N182" s="198"/>
      <c r="O182" s="198"/>
      <c r="P182" s="196">
        <v>58</v>
      </c>
      <c r="Q182" s="196"/>
      <c r="R182" s="196"/>
      <c r="S182" s="197">
        <f t="shared" si="34"/>
        <v>5.476864966949953</v>
      </c>
      <c r="T182" s="193"/>
    </row>
    <row r="183" spans="1:20" ht="15" customHeight="1" x14ac:dyDescent="0.2">
      <c r="A183" s="251"/>
      <c r="B183" s="251"/>
      <c r="C183" s="58"/>
      <c r="D183" s="99"/>
      <c r="E183" s="54">
        <v>2023</v>
      </c>
      <c r="F183" s="50"/>
      <c r="G183" s="196">
        <v>1052</v>
      </c>
      <c r="H183" s="196"/>
      <c r="I183" s="196"/>
      <c r="J183" s="196">
        <v>41</v>
      </c>
      <c r="K183" s="196"/>
      <c r="L183" s="196"/>
      <c r="M183" s="197">
        <f t="shared" si="33"/>
        <v>3.8973384030418252</v>
      </c>
      <c r="N183" s="198"/>
      <c r="O183" s="198"/>
      <c r="P183" s="196">
        <v>48</v>
      </c>
      <c r="Q183" s="196"/>
      <c r="R183" s="196"/>
      <c r="S183" s="197">
        <f t="shared" si="34"/>
        <v>4.5627376425855513</v>
      </c>
      <c r="T183" s="193"/>
    </row>
    <row r="184" spans="1:20" ht="15" customHeight="1" x14ac:dyDescent="0.2">
      <c r="A184" s="251"/>
      <c r="B184" s="251"/>
      <c r="C184" s="58"/>
      <c r="D184" s="99"/>
      <c r="E184" s="54">
        <v>2024</v>
      </c>
      <c r="F184" s="50"/>
      <c r="G184" s="196">
        <v>1061</v>
      </c>
      <c r="H184" s="196"/>
      <c r="I184" s="196"/>
      <c r="J184" s="196">
        <v>32</v>
      </c>
      <c r="K184" s="196"/>
      <c r="L184" s="196"/>
      <c r="M184" s="197">
        <f t="shared" si="33"/>
        <v>3.0160226201696512</v>
      </c>
      <c r="N184" s="198"/>
      <c r="O184" s="198"/>
      <c r="P184" s="196">
        <v>23</v>
      </c>
      <c r="Q184" s="196"/>
      <c r="R184" s="196"/>
      <c r="S184" s="197">
        <f t="shared" si="34"/>
        <v>2.167766258246937</v>
      </c>
      <c r="T184" s="193"/>
    </row>
    <row r="185" spans="1:20" ht="5.4" customHeight="1" x14ac:dyDescent="0.2">
      <c r="A185" s="44"/>
      <c r="B185" s="44"/>
      <c r="C185" s="17"/>
      <c r="D185" s="44"/>
      <c r="E185" s="32"/>
      <c r="F185" s="41"/>
      <c r="G185" s="199"/>
      <c r="H185" s="199"/>
      <c r="I185" s="199"/>
      <c r="J185" s="199"/>
      <c r="K185" s="199"/>
      <c r="L185" s="199"/>
      <c r="M185" s="200"/>
      <c r="N185" s="200"/>
      <c r="O185" s="200"/>
      <c r="P185" s="199"/>
      <c r="Q185" s="199"/>
      <c r="R185" s="199"/>
      <c r="S185" s="200"/>
      <c r="T185" s="195"/>
    </row>
    <row r="186" spans="1:20" ht="5.4" customHeight="1" x14ac:dyDescent="0.2">
      <c r="A186" s="99"/>
      <c r="B186" s="99"/>
      <c r="C186" s="99"/>
      <c r="D186" s="99"/>
      <c r="E186" s="79"/>
      <c r="F186" s="76"/>
      <c r="G186" s="38"/>
      <c r="H186" s="38"/>
      <c r="I186" s="38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193"/>
    </row>
    <row r="187" spans="1:20" ht="15" customHeight="1" x14ac:dyDescent="0.2">
      <c r="A187" s="251"/>
      <c r="B187" s="251"/>
      <c r="C187" s="58" t="s">
        <v>122</v>
      </c>
      <c r="D187" s="99"/>
      <c r="E187" s="54">
        <v>2017</v>
      </c>
      <c r="F187" s="50"/>
      <c r="G187" s="196">
        <v>445</v>
      </c>
      <c r="H187" s="196"/>
      <c r="I187" s="196"/>
      <c r="J187" s="196">
        <v>21</v>
      </c>
      <c r="K187" s="196"/>
      <c r="L187" s="196"/>
      <c r="M187" s="197">
        <f t="shared" ref="M187:M194" si="35">+J187/$G187*100</f>
        <v>4.7191011235955056</v>
      </c>
      <c r="N187" s="198"/>
      <c r="O187" s="198"/>
      <c r="P187" s="196">
        <v>15</v>
      </c>
      <c r="Q187" s="196"/>
      <c r="R187" s="196"/>
      <c r="S187" s="197">
        <f>+P187/$G187*100</f>
        <v>3.3707865168539324</v>
      </c>
      <c r="T187" s="193"/>
    </row>
    <row r="188" spans="1:20" ht="15" customHeight="1" x14ac:dyDescent="0.2">
      <c r="A188" s="251"/>
      <c r="B188" s="251"/>
      <c r="C188" s="58"/>
      <c r="D188" s="99"/>
      <c r="E188" s="54">
        <v>2018</v>
      </c>
      <c r="F188" s="50"/>
      <c r="G188" s="196">
        <v>436</v>
      </c>
      <c r="H188" s="196"/>
      <c r="I188" s="196"/>
      <c r="J188" s="196">
        <v>33</v>
      </c>
      <c r="K188" s="196"/>
      <c r="L188" s="196"/>
      <c r="M188" s="197">
        <f t="shared" si="35"/>
        <v>7.5688073394495419</v>
      </c>
      <c r="N188" s="198"/>
      <c r="O188" s="198"/>
      <c r="P188" s="196">
        <v>42</v>
      </c>
      <c r="Q188" s="196"/>
      <c r="R188" s="196"/>
      <c r="S188" s="197">
        <f t="shared" ref="S188:S194" si="36">+P188/$G188*100</f>
        <v>9.6330275229357802</v>
      </c>
      <c r="T188" s="193"/>
    </row>
    <row r="189" spans="1:20" ht="15" customHeight="1" x14ac:dyDescent="0.2">
      <c r="A189" s="251"/>
      <c r="B189" s="251"/>
      <c r="C189" s="58"/>
      <c r="D189" s="99"/>
      <c r="E189" s="54">
        <v>2019</v>
      </c>
      <c r="F189" s="50"/>
      <c r="G189" s="196">
        <v>441</v>
      </c>
      <c r="H189" s="196"/>
      <c r="I189" s="196"/>
      <c r="J189" s="196">
        <v>33</v>
      </c>
      <c r="K189" s="196"/>
      <c r="L189" s="196"/>
      <c r="M189" s="197">
        <f t="shared" si="35"/>
        <v>7.4829931972789119</v>
      </c>
      <c r="N189" s="198"/>
      <c r="O189" s="198"/>
      <c r="P189" s="196">
        <v>28</v>
      </c>
      <c r="Q189" s="196"/>
      <c r="R189" s="196"/>
      <c r="S189" s="197">
        <f t="shared" si="36"/>
        <v>6.3492063492063489</v>
      </c>
      <c r="T189" s="193"/>
    </row>
    <row r="190" spans="1:20" ht="15" customHeight="1" x14ac:dyDescent="0.2">
      <c r="A190" s="251"/>
      <c r="B190" s="251"/>
      <c r="C190" s="58"/>
      <c r="D190" s="99"/>
      <c r="E190" s="54">
        <v>2020</v>
      </c>
      <c r="F190" s="50"/>
      <c r="G190" s="196">
        <v>469</v>
      </c>
      <c r="H190" s="196"/>
      <c r="I190" s="196"/>
      <c r="J190" s="196">
        <v>55</v>
      </c>
      <c r="K190" s="196"/>
      <c r="L190" s="196"/>
      <c r="M190" s="197">
        <f t="shared" si="35"/>
        <v>11.727078891257996</v>
      </c>
      <c r="N190" s="198"/>
      <c r="O190" s="198"/>
      <c r="P190" s="196">
        <v>27</v>
      </c>
      <c r="Q190" s="196"/>
      <c r="R190" s="196"/>
      <c r="S190" s="197">
        <f t="shared" si="36"/>
        <v>5.7569296375266523</v>
      </c>
      <c r="T190" s="193"/>
    </row>
    <row r="191" spans="1:20" ht="15" customHeight="1" x14ac:dyDescent="0.2">
      <c r="A191" s="251"/>
      <c r="B191" s="251"/>
      <c r="C191" s="58"/>
      <c r="D191" s="99"/>
      <c r="E191" s="54">
        <v>2021</v>
      </c>
      <c r="F191" s="50"/>
      <c r="G191" s="196">
        <v>516</v>
      </c>
      <c r="H191" s="196"/>
      <c r="I191" s="196"/>
      <c r="J191" s="196">
        <v>58</v>
      </c>
      <c r="K191" s="196"/>
      <c r="L191" s="196"/>
      <c r="M191" s="197">
        <f t="shared" si="35"/>
        <v>11.24031007751938</v>
      </c>
      <c r="N191" s="198"/>
      <c r="O191" s="198"/>
      <c r="P191" s="196">
        <v>11</v>
      </c>
      <c r="Q191" s="196"/>
      <c r="R191" s="196"/>
      <c r="S191" s="197">
        <f t="shared" si="36"/>
        <v>2.1317829457364339</v>
      </c>
      <c r="T191" s="193"/>
    </row>
    <row r="192" spans="1:20" ht="15" customHeight="1" x14ac:dyDescent="0.2">
      <c r="A192" s="251"/>
      <c r="B192" s="251"/>
      <c r="C192" s="58"/>
      <c r="D192" s="99"/>
      <c r="E192" s="54">
        <v>2022</v>
      </c>
      <c r="F192" s="50"/>
      <c r="G192" s="196">
        <v>532</v>
      </c>
      <c r="H192" s="196"/>
      <c r="I192" s="196"/>
      <c r="J192" s="196">
        <v>43</v>
      </c>
      <c r="K192" s="196"/>
      <c r="L192" s="196"/>
      <c r="M192" s="197">
        <f t="shared" si="35"/>
        <v>8.0827067669172923</v>
      </c>
      <c r="N192" s="198"/>
      <c r="O192" s="198"/>
      <c r="P192" s="196">
        <v>27</v>
      </c>
      <c r="Q192" s="196"/>
      <c r="R192" s="196"/>
      <c r="S192" s="197">
        <f t="shared" si="36"/>
        <v>5.0751879699248121</v>
      </c>
      <c r="T192" s="193"/>
    </row>
    <row r="193" spans="1:20" ht="15" customHeight="1" x14ac:dyDescent="0.2">
      <c r="A193" s="251"/>
      <c r="B193" s="251"/>
      <c r="C193" s="58"/>
      <c r="D193" s="99"/>
      <c r="E193" s="54">
        <v>2023</v>
      </c>
      <c r="F193" s="50"/>
      <c r="G193" s="196">
        <v>584</v>
      </c>
      <c r="H193" s="196"/>
      <c r="I193" s="196"/>
      <c r="J193" s="196">
        <v>70</v>
      </c>
      <c r="K193" s="196"/>
      <c r="L193" s="196"/>
      <c r="M193" s="197">
        <f t="shared" si="35"/>
        <v>11.986301369863012</v>
      </c>
      <c r="N193" s="198"/>
      <c r="O193" s="198"/>
      <c r="P193" s="196">
        <v>18</v>
      </c>
      <c r="Q193" s="196"/>
      <c r="R193" s="196"/>
      <c r="S193" s="197">
        <f t="shared" si="36"/>
        <v>3.0821917808219177</v>
      </c>
      <c r="T193" s="193"/>
    </row>
    <row r="194" spans="1:20" ht="15" customHeight="1" x14ac:dyDescent="0.2">
      <c r="A194" s="251"/>
      <c r="B194" s="251"/>
      <c r="C194" s="58"/>
      <c r="D194" s="99"/>
      <c r="E194" s="54">
        <v>2024</v>
      </c>
      <c r="F194" s="50"/>
      <c r="G194" s="196">
        <v>616</v>
      </c>
      <c r="H194" s="196"/>
      <c r="I194" s="196"/>
      <c r="J194" s="196">
        <v>60</v>
      </c>
      <c r="K194" s="196"/>
      <c r="L194" s="196"/>
      <c r="M194" s="197">
        <f t="shared" si="35"/>
        <v>9.7402597402597415</v>
      </c>
      <c r="N194" s="198"/>
      <c r="O194" s="198"/>
      <c r="P194" s="196">
        <v>28</v>
      </c>
      <c r="Q194" s="196"/>
      <c r="R194" s="196"/>
      <c r="S194" s="197">
        <f t="shared" si="36"/>
        <v>4.5454545454545459</v>
      </c>
      <c r="T194" s="193"/>
    </row>
    <row r="195" spans="1:20" ht="5.4" customHeight="1" thickBot="1" x14ac:dyDescent="0.25">
      <c r="A195" s="265"/>
      <c r="B195" s="265"/>
      <c r="C195" s="67"/>
      <c r="D195" s="66"/>
      <c r="E195" s="74"/>
      <c r="F195" s="52"/>
      <c r="G195" s="202"/>
      <c r="H195" s="202"/>
      <c r="I195" s="202"/>
      <c r="J195" s="202"/>
      <c r="K195" s="202"/>
      <c r="L195" s="202"/>
      <c r="M195" s="206"/>
      <c r="N195" s="203"/>
      <c r="O195" s="203"/>
      <c r="P195" s="202"/>
      <c r="Q195" s="202"/>
      <c r="R195" s="202"/>
      <c r="S195" s="206"/>
      <c r="T195" s="194"/>
    </row>
    <row r="196" spans="1:20" x14ac:dyDescent="0.2">
      <c r="E196" s="207"/>
    </row>
    <row r="197" spans="1:20" x14ac:dyDescent="0.2">
      <c r="E197" s="207"/>
    </row>
  </sheetData>
  <mergeCells count="60">
    <mergeCell ref="A1:T1"/>
    <mergeCell ref="A2:T2"/>
    <mergeCell ref="A3:T3"/>
    <mergeCell ref="A4:A9"/>
    <mergeCell ref="B4:D9"/>
    <mergeCell ref="E4:E9"/>
    <mergeCell ref="G4:G9"/>
    <mergeCell ref="P4:T4"/>
    <mergeCell ref="J4:O4"/>
    <mergeCell ref="A71:T71"/>
    <mergeCell ref="A11:A18"/>
    <mergeCell ref="A21:A28"/>
    <mergeCell ref="B21:B28"/>
    <mergeCell ref="A31:A38"/>
    <mergeCell ref="B31:B38"/>
    <mergeCell ref="A41:A48"/>
    <mergeCell ref="B41:B48"/>
    <mergeCell ref="A51:A58"/>
    <mergeCell ref="B51:B58"/>
    <mergeCell ref="A61:A68"/>
    <mergeCell ref="B61:B68"/>
    <mergeCell ref="A70:T70"/>
    <mergeCell ref="A72:T72"/>
    <mergeCell ref="A73:A77"/>
    <mergeCell ref="B73:D77"/>
    <mergeCell ref="E73:E77"/>
    <mergeCell ref="G73:G77"/>
    <mergeCell ref="J73:N73"/>
    <mergeCell ref="P73:T73"/>
    <mergeCell ref="A79:A86"/>
    <mergeCell ref="B79:B86"/>
    <mergeCell ref="A89:A96"/>
    <mergeCell ref="B89:B96"/>
    <mergeCell ref="A99:A106"/>
    <mergeCell ref="B99:B106"/>
    <mergeCell ref="A109:A116"/>
    <mergeCell ref="B109:B116"/>
    <mergeCell ref="A119:A126"/>
    <mergeCell ref="B119:B126"/>
    <mergeCell ref="A129:A136"/>
    <mergeCell ref="B129:B136"/>
    <mergeCell ref="A138:T138"/>
    <mergeCell ref="A139:T139"/>
    <mergeCell ref="A140:T140"/>
    <mergeCell ref="A141:A145"/>
    <mergeCell ref="B141:D145"/>
    <mergeCell ref="E141:E145"/>
    <mergeCell ref="G141:G145"/>
    <mergeCell ref="J141:N141"/>
    <mergeCell ref="P141:T141"/>
    <mergeCell ref="A177:A184"/>
    <mergeCell ref="B177:B184"/>
    <mergeCell ref="A187:A195"/>
    <mergeCell ref="B187:B195"/>
    <mergeCell ref="A147:A154"/>
    <mergeCell ref="B147:B154"/>
    <mergeCell ref="A157:A164"/>
    <mergeCell ref="B157:B164"/>
    <mergeCell ref="A167:A174"/>
    <mergeCell ref="B167:B17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2" manualBreakCount="2">
    <brk id="69" max="19" man="1"/>
    <brk id="137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6"/>
  <sheetViews>
    <sheetView view="pageBreakPreview" zoomScaleNormal="100" zoomScaleSheetLayoutView="100" workbookViewId="0">
      <selection activeCell="H32" sqref="H32"/>
    </sheetView>
  </sheetViews>
  <sheetFormatPr defaultColWidth="8.88671875" defaultRowHeight="13.8" x14ac:dyDescent="0.25"/>
  <cols>
    <col min="1" max="1" width="2.109375" style="208" customWidth="1"/>
    <col min="2" max="2" width="18.6640625" style="208" customWidth="1"/>
    <col min="3" max="3" width="17" style="208" customWidth="1"/>
    <col min="4" max="4" width="1.6640625" style="208" customWidth="1"/>
    <col min="5" max="5" width="11.6640625" style="208" customWidth="1"/>
    <col min="6" max="6" width="12.5546875" style="209" customWidth="1"/>
    <col min="7" max="7" width="11.6640625" style="209" customWidth="1"/>
    <col min="8" max="8" width="12.6640625" style="208" customWidth="1"/>
    <col min="9" max="9" width="11.6640625" style="208" customWidth="1"/>
    <col min="10" max="10" width="12.6640625" style="209" customWidth="1"/>
    <col min="11" max="11" width="11.6640625" style="209" customWidth="1"/>
    <col min="12" max="12" width="12.6640625" style="208" customWidth="1"/>
    <col min="13" max="13" width="11.6640625" style="208" customWidth="1"/>
    <col min="14" max="14" width="12.6640625" style="209" customWidth="1"/>
    <col min="15" max="15" width="2.109375" style="208" customWidth="1"/>
    <col min="16" max="16384" width="8.88671875" style="208"/>
  </cols>
  <sheetData>
    <row r="1" spans="1:15" ht="13.2" customHeight="1" x14ac:dyDescent="0.25">
      <c r="A1" s="238" t="s">
        <v>119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90"/>
    </row>
    <row r="2" spans="1:15" ht="13.2" customHeight="1" x14ac:dyDescent="0.25">
      <c r="A2" s="239" t="s">
        <v>183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</row>
    <row r="3" spans="1:15" ht="13.95" customHeight="1" thickBot="1" x14ac:dyDescent="0.3">
      <c r="A3" s="290"/>
      <c r="B3" s="290"/>
      <c r="C3" s="290"/>
      <c r="D3" s="290"/>
      <c r="E3" s="290"/>
      <c r="F3" s="291"/>
      <c r="G3" s="291"/>
      <c r="H3" s="290"/>
      <c r="I3" s="290"/>
      <c r="J3" s="291"/>
      <c r="K3" s="291"/>
      <c r="L3" s="290"/>
      <c r="M3" s="290"/>
      <c r="N3" s="291"/>
      <c r="O3" s="290"/>
    </row>
    <row r="4" spans="1:15" ht="37.200000000000003" customHeight="1" thickBot="1" x14ac:dyDescent="0.3">
      <c r="A4" s="292"/>
      <c r="B4" s="243" t="s">
        <v>217</v>
      </c>
      <c r="C4" s="293" t="s">
        <v>25</v>
      </c>
      <c r="D4" s="294"/>
      <c r="E4" s="295" t="s">
        <v>32</v>
      </c>
      <c r="F4" s="295"/>
      <c r="G4" s="295" t="s">
        <v>21</v>
      </c>
      <c r="H4" s="295"/>
      <c r="I4" s="295" t="s">
        <v>29</v>
      </c>
      <c r="J4" s="295"/>
      <c r="K4" s="295" t="s">
        <v>31</v>
      </c>
      <c r="L4" s="295"/>
      <c r="M4" s="295" t="s">
        <v>30</v>
      </c>
      <c r="N4" s="295"/>
      <c r="O4" s="296"/>
    </row>
    <row r="5" spans="1:15" ht="6.75" customHeight="1" x14ac:dyDescent="0.25">
      <c r="A5" s="297"/>
      <c r="B5" s="244"/>
      <c r="C5" s="298"/>
      <c r="D5" s="299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296"/>
    </row>
    <row r="6" spans="1:15" ht="39.6" x14ac:dyDescent="0.25">
      <c r="A6" s="297"/>
      <c r="B6" s="301"/>
      <c r="C6" s="298"/>
      <c r="D6" s="299"/>
      <c r="E6" s="302" t="s">
        <v>134</v>
      </c>
      <c r="F6" s="303" t="s">
        <v>118</v>
      </c>
      <c r="G6" s="302" t="s">
        <v>134</v>
      </c>
      <c r="H6" s="303" t="s">
        <v>118</v>
      </c>
      <c r="I6" s="302" t="s">
        <v>134</v>
      </c>
      <c r="J6" s="303" t="s">
        <v>118</v>
      </c>
      <c r="K6" s="302" t="s">
        <v>134</v>
      </c>
      <c r="L6" s="303" t="s">
        <v>118</v>
      </c>
      <c r="M6" s="302" t="s">
        <v>134</v>
      </c>
      <c r="N6" s="303" t="s">
        <v>118</v>
      </c>
      <c r="O6" s="304"/>
    </row>
    <row r="7" spans="1:15" ht="15" customHeight="1" x14ac:dyDescent="0.25">
      <c r="A7" s="305"/>
      <c r="B7" s="301"/>
      <c r="C7" s="298"/>
      <c r="D7" s="299"/>
      <c r="E7" s="302"/>
      <c r="F7" s="303" t="s">
        <v>62</v>
      </c>
      <c r="G7" s="302"/>
      <c r="H7" s="303" t="s">
        <v>62</v>
      </c>
      <c r="I7" s="302"/>
      <c r="J7" s="303" t="s">
        <v>62</v>
      </c>
      <c r="K7" s="302"/>
      <c r="L7" s="303" t="s">
        <v>62</v>
      </c>
      <c r="M7" s="302"/>
      <c r="N7" s="303" t="s">
        <v>62</v>
      </c>
      <c r="O7" s="304"/>
    </row>
    <row r="8" spans="1:15" ht="6.75" customHeight="1" thickBot="1" x14ac:dyDescent="0.3">
      <c r="A8" s="306"/>
      <c r="B8" s="307"/>
      <c r="C8" s="308"/>
      <c r="D8" s="308"/>
      <c r="E8" s="309"/>
      <c r="F8" s="310"/>
      <c r="G8" s="309"/>
      <c r="H8" s="310"/>
      <c r="I8" s="309"/>
      <c r="J8" s="310"/>
      <c r="K8" s="309"/>
      <c r="L8" s="310"/>
      <c r="M8" s="309"/>
      <c r="N8" s="310"/>
      <c r="O8" s="311"/>
    </row>
    <row r="9" spans="1:15" ht="6.75" customHeight="1" x14ac:dyDescent="0.25">
      <c r="A9" s="305"/>
      <c r="B9" s="312"/>
      <c r="C9" s="299"/>
      <c r="D9" s="299"/>
      <c r="E9" s="302"/>
      <c r="F9" s="303"/>
      <c r="G9" s="302"/>
      <c r="H9" s="303"/>
      <c r="I9" s="302"/>
      <c r="J9" s="303"/>
      <c r="K9" s="302"/>
      <c r="L9" s="303"/>
      <c r="M9" s="302"/>
      <c r="N9" s="303"/>
      <c r="O9" s="304"/>
    </row>
    <row r="10" spans="1:15" ht="15" customHeight="1" x14ac:dyDescent="0.25">
      <c r="A10" s="119"/>
      <c r="B10" s="117">
        <v>2017</v>
      </c>
      <c r="C10" s="55">
        <v>46852</v>
      </c>
      <c r="D10" s="55"/>
      <c r="E10" s="55">
        <v>45605</v>
      </c>
      <c r="F10" s="313">
        <f>+E10/$C10*100</f>
        <v>97.338427388371898</v>
      </c>
      <c r="G10" s="55">
        <v>42496</v>
      </c>
      <c r="H10" s="313">
        <f>+G10/$C10*100</f>
        <v>90.702638094424998</v>
      </c>
      <c r="I10" s="55">
        <v>39898</v>
      </c>
      <c r="J10" s="313">
        <f>+I10/$C10*100</f>
        <v>85.157517288482893</v>
      </c>
      <c r="K10" s="55">
        <v>36169</v>
      </c>
      <c r="L10" s="313">
        <f>+K10/$C10*100</f>
        <v>77.198412020831555</v>
      </c>
      <c r="M10" s="55">
        <v>30985</v>
      </c>
      <c r="N10" s="313">
        <f>+M10/$C10*100</f>
        <v>66.133782976180314</v>
      </c>
      <c r="O10" s="304"/>
    </row>
    <row r="11" spans="1:15" ht="15" customHeight="1" x14ac:dyDescent="0.25">
      <c r="A11" s="182"/>
      <c r="B11" s="118">
        <v>2018</v>
      </c>
      <c r="C11" s="55">
        <v>47247</v>
      </c>
      <c r="D11" s="55"/>
      <c r="E11" s="55">
        <v>44506</v>
      </c>
      <c r="F11" s="313">
        <f t="shared" ref="F11:H16" si="0">+E11/$C11*100</f>
        <v>94.198573454399224</v>
      </c>
      <c r="G11" s="55">
        <v>41858</v>
      </c>
      <c r="H11" s="313">
        <f t="shared" si="0"/>
        <v>88.593984803267929</v>
      </c>
      <c r="I11" s="55">
        <v>39910</v>
      </c>
      <c r="J11" s="313">
        <f t="shared" ref="J11:L14" si="1">+I11/$C11*100</f>
        <v>84.47097170190699</v>
      </c>
      <c r="K11" s="55">
        <v>34510</v>
      </c>
      <c r="L11" s="313">
        <f t="shared" si="1"/>
        <v>73.041674603678544</v>
      </c>
      <c r="M11" s="55">
        <v>31424</v>
      </c>
      <c r="N11" s="313">
        <f t="shared" ref="N11:N12" si="2">+M11/$C11*100</f>
        <v>66.510042965690943</v>
      </c>
      <c r="O11" s="304"/>
    </row>
    <row r="12" spans="1:15" ht="15" customHeight="1" x14ac:dyDescent="0.25">
      <c r="A12" s="182"/>
      <c r="B12" s="118">
        <v>2019</v>
      </c>
      <c r="C12" s="55">
        <v>46859</v>
      </c>
      <c r="D12" s="55"/>
      <c r="E12" s="55">
        <v>45044</v>
      </c>
      <c r="F12" s="313">
        <f t="shared" si="0"/>
        <v>96.126677906058603</v>
      </c>
      <c r="G12" s="55">
        <v>42570</v>
      </c>
      <c r="H12" s="313">
        <f t="shared" si="0"/>
        <v>90.847009112443715</v>
      </c>
      <c r="I12" s="55">
        <v>40089</v>
      </c>
      <c r="J12" s="313">
        <f t="shared" si="1"/>
        <v>85.552401886510594</v>
      </c>
      <c r="K12" s="55">
        <v>35550</v>
      </c>
      <c r="L12" s="313">
        <f t="shared" si="1"/>
        <v>75.865895559017488</v>
      </c>
      <c r="M12" s="55">
        <v>32763</v>
      </c>
      <c r="N12" s="313">
        <f t="shared" si="2"/>
        <v>69.918265434601679</v>
      </c>
      <c r="O12" s="304"/>
    </row>
    <row r="13" spans="1:15" ht="15" customHeight="1" x14ac:dyDescent="0.25">
      <c r="A13" s="182"/>
      <c r="B13" s="118">
        <v>2020</v>
      </c>
      <c r="C13" s="55">
        <v>43928</v>
      </c>
      <c r="D13" s="55"/>
      <c r="E13" s="55">
        <v>42668</v>
      </c>
      <c r="F13" s="313">
        <f t="shared" si="0"/>
        <v>97.131670005463491</v>
      </c>
      <c r="G13" s="55">
        <v>40133</v>
      </c>
      <c r="H13" s="313">
        <f t="shared" si="0"/>
        <v>91.360863230741217</v>
      </c>
      <c r="I13" s="55">
        <v>38332</v>
      </c>
      <c r="J13" s="313">
        <f t="shared" si="1"/>
        <v>87.260972500455296</v>
      </c>
      <c r="K13" s="55">
        <v>34570</v>
      </c>
      <c r="L13" s="313">
        <f t="shared" si="1"/>
        <v>78.69695865962484</v>
      </c>
      <c r="M13" s="314">
        <v>0</v>
      </c>
      <c r="N13" s="314">
        <v>0</v>
      </c>
      <c r="O13" s="304"/>
    </row>
    <row r="14" spans="1:15" ht="15" customHeight="1" x14ac:dyDescent="0.25">
      <c r="A14" s="182"/>
      <c r="B14" s="118">
        <v>2021</v>
      </c>
      <c r="C14" s="55">
        <v>45314</v>
      </c>
      <c r="D14" s="55"/>
      <c r="E14" s="55">
        <v>43823</v>
      </c>
      <c r="F14" s="313">
        <f t="shared" si="0"/>
        <v>96.70962616409939</v>
      </c>
      <c r="G14" s="55">
        <v>41491</v>
      </c>
      <c r="H14" s="313">
        <f t="shared" si="0"/>
        <v>91.563313766164981</v>
      </c>
      <c r="I14" s="55">
        <v>39405</v>
      </c>
      <c r="J14" s="313">
        <f t="shared" si="1"/>
        <v>86.959879948801699</v>
      </c>
      <c r="K14" s="314">
        <v>0</v>
      </c>
      <c r="L14" s="314">
        <v>0</v>
      </c>
      <c r="M14" s="314">
        <v>0</v>
      </c>
      <c r="N14" s="314">
        <v>0</v>
      </c>
      <c r="O14" s="304"/>
    </row>
    <row r="15" spans="1:15" ht="15" customHeight="1" x14ac:dyDescent="0.25">
      <c r="A15" s="182"/>
      <c r="B15" s="118">
        <v>2022</v>
      </c>
      <c r="C15" s="55">
        <v>48124</v>
      </c>
      <c r="D15" s="55"/>
      <c r="E15" s="55">
        <v>46471</v>
      </c>
      <c r="F15" s="313">
        <f t="shared" si="0"/>
        <v>96.565123431136229</v>
      </c>
      <c r="G15" s="55">
        <v>43724</v>
      </c>
      <c r="H15" s="313">
        <f>+G15/$C15*100</f>
        <v>90.856952871747993</v>
      </c>
      <c r="I15" s="314">
        <v>0</v>
      </c>
      <c r="J15" s="314">
        <v>0</v>
      </c>
      <c r="K15" s="314">
        <v>0</v>
      </c>
      <c r="L15" s="314">
        <v>0</v>
      </c>
      <c r="M15" s="314">
        <v>0</v>
      </c>
      <c r="N15" s="314">
        <v>0</v>
      </c>
      <c r="O15" s="304"/>
    </row>
    <row r="16" spans="1:15" ht="15" customHeight="1" x14ac:dyDescent="0.25">
      <c r="A16" s="182"/>
      <c r="B16" s="118">
        <v>2023</v>
      </c>
      <c r="C16" s="55">
        <v>51870</v>
      </c>
      <c r="D16" s="55"/>
      <c r="E16" s="55">
        <v>49703</v>
      </c>
      <c r="F16" s="313">
        <f t="shared" si="0"/>
        <v>95.822247927511086</v>
      </c>
      <c r="G16" s="314">
        <v>0</v>
      </c>
      <c r="H16" s="314">
        <f t="shared" si="0"/>
        <v>0</v>
      </c>
      <c r="I16" s="314">
        <v>0</v>
      </c>
      <c r="J16" s="314">
        <v>0</v>
      </c>
      <c r="K16" s="314">
        <v>0</v>
      </c>
      <c r="L16" s="314">
        <v>0</v>
      </c>
      <c r="M16" s="314">
        <v>0</v>
      </c>
      <c r="N16" s="314">
        <v>0</v>
      </c>
      <c r="O16" s="304"/>
    </row>
    <row r="17" spans="1:15" ht="6" customHeight="1" thickBot="1" x14ac:dyDescent="0.3">
      <c r="A17" s="52"/>
      <c r="B17" s="51"/>
      <c r="C17" s="69"/>
      <c r="D17" s="69"/>
      <c r="E17" s="69"/>
      <c r="F17" s="70"/>
      <c r="G17" s="202"/>
      <c r="H17" s="202"/>
      <c r="I17" s="202"/>
      <c r="J17" s="202"/>
      <c r="K17" s="202"/>
      <c r="L17" s="202"/>
      <c r="M17" s="202"/>
      <c r="N17" s="202"/>
      <c r="O17" s="311"/>
    </row>
    <row r="20" spans="1:15" x14ac:dyDescent="0.25">
      <c r="C20" s="210"/>
      <c r="D20" s="210"/>
      <c r="E20" s="210"/>
      <c r="F20" s="211"/>
      <c r="G20" s="210"/>
      <c r="H20" s="211"/>
      <c r="I20" s="210"/>
      <c r="J20" s="211"/>
      <c r="K20" s="210"/>
      <c r="L20" s="211"/>
      <c r="M20" s="210"/>
      <c r="N20" s="211"/>
    </row>
    <row r="21" spans="1:15" x14ac:dyDescent="0.25">
      <c r="C21" s="210"/>
      <c r="D21" s="210"/>
      <c r="E21" s="210"/>
      <c r="F21" s="211"/>
      <c r="G21" s="210"/>
      <c r="H21" s="211"/>
      <c r="I21" s="210"/>
      <c r="J21" s="211"/>
      <c r="K21" s="210"/>
      <c r="L21" s="211"/>
      <c r="M21" s="210"/>
      <c r="N21" s="211"/>
    </row>
    <row r="22" spans="1:15" x14ac:dyDescent="0.25">
      <c r="C22" s="210"/>
      <c r="D22" s="210"/>
      <c r="E22" s="210"/>
      <c r="F22" s="211"/>
      <c r="G22" s="210"/>
      <c r="H22" s="211"/>
      <c r="I22" s="210"/>
      <c r="J22" s="211"/>
      <c r="K22" s="210"/>
      <c r="L22" s="211"/>
      <c r="M22" s="210"/>
      <c r="N22" s="211"/>
    </row>
    <row r="23" spans="1:15" x14ac:dyDescent="0.25">
      <c r="G23" s="212"/>
    </row>
    <row r="24" spans="1:15" x14ac:dyDescent="0.25">
      <c r="G24" s="212"/>
    </row>
    <row r="25" spans="1:15" x14ac:dyDescent="0.25">
      <c r="G25" s="212"/>
    </row>
    <row r="26" spans="1:15" x14ac:dyDescent="0.25">
      <c r="G26" s="212"/>
    </row>
  </sheetData>
  <mergeCells count="10">
    <mergeCell ref="A1:N1"/>
    <mergeCell ref="A2:O2"/>
    <mergeCell ref="A4:A6"/>
    <mergeCell ref="B4:B7"/>
    <mergeCell ref="C4:C7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06"/>
  <sheetViews>
    <sheetView view="pageBreakPreview" zoomScaleNormal="100" zoomScaleSheetLayoutView="100" workbookViewId="0">
      <selection activeCell="D21" sqref="D21"/>
    </sheetView>
  </sheetViews>
  <sheetFormatPr defaultColWidth="8.88671875" defaultRowHeight="13.2" x14ac:dyDescent="0.25"/>
  <cols>
    <col min="1" max="1" width="2.109375" style="213" customWidth="1"/>
    <col min="2" max="2" width="28.44140625" style="219" customWidth="1"/>
    <col min="3" max="3" width="1" style="213" customWidth="1"/>
    <col min="4" max="4" width="12.6640625" style="213" customWidth="1"/>
    <col min="5" max="5" width="1" style="213" customWidth="1"/>
    <col min="6" max="6" width="9.6640625" style="213" customWidth="1"/>
    <col min="7" max="7" width="1" style="213" customWidth="1"/>
    <col min="8" max="8" width="11.6640625" style="220" customWidth="1"/>
    <col min="9" max="9" width="1" style="220" customWidth="1"/>
    <col min="10" max="10" width="9.6640625" style="220" customWidth="1"/>
    <col min="11" max="11" width="1" style="220" customWidth="1"/>
    <col min="12" max="12" width="11.6640625" style="213" customWidth="1"/>
    <col min="13" max="13" width="1" style="213" customWidth="1"/>
    <col min="14" max="14" width="9.6640625" style="213" customWidth="1"/>
    <col min="15" max="15" width="1" style="213" customWidth="1"/>
    <col min="16" max="16" width="11.6640625" style="220" customWidth="1"/>
    <col min="17" max="17" width="1" style="220" customWidth="1"/>
    <col min="18" max="18" width="9.6640625" style="220" customWidth="1"/>
    <col min="19" max="19" width="1" style="220" customWidth="1"/>
    <col min="20" max="20" width="11.6640625" style="213" customWidth="1"/>
    <col min="21" max="21" width="1" style="213" customWidth="1"/>
    <col min="22" max="22" width="9.6640625" style="213" customWidth="1"/>
    <col min="23" max="23" width="1" style="213" customWidth="1"/>
    <col min="24" max="24" width="11.6640625" style="220" customWidth="1"/>
    <col min="25" max="25" width="2.109375" style="220" customWidth="1"/>
    <col min="26" max="16384" width="8.88671875" style="213"/>
  </cols>
  <sheetData>
    <row r="1" spans="1:25" x14ac:dyDescent="0.25">
      <c r="A1" s="238" t="s">
        <v>179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</row>
    <row r="2" spans="1:25" x14ac:dyDescent="0.25">
      <c r="A2" s="315" t="s">
        <v>181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</row>
    <row r="3" spans="1:25" ht="13.8" thickBot="1" x14ac:dyDescent="0.3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</row>
    <row r="4" spans="1:25" ht="37.200000000000003" customHeight="1" thickBot="1" x14ac:dyDescent="0.3">
      <c r="A4" s="127"/>
      <c r="B4" s="317" t="s">
        <v>218</v>
      </c>
      <c r="C4" s="318"/>
      <c r="D4" s="293" t="s">
        <v>25</v>
      </c>
      <c r="E4" s="294"/>
      <c r="F4" s="295" t="s">
        <v>32</v>
      </c>
      <c r="G4" s="295"/>
      <c r="H4" s="295"/>
      <c r="I4" s="300"/>
      <c r="J4" s="295" t="s">
        <v>21</v>
      </c>
      <c r="K4" s="295"/>
      <c r="L4" s="295"/>
      <c r="M4" s="300"/>
      <c r="N4" s="295" t="s">
        <v>29</v>
      </c>
      <c r="O4" s="295"/>
      <c r="P4" s="295"/>
      <c r="Q4" s="300"/>
      <c r="R4" s="295" t="s">
        <v>31</v>
      </c>
      <c r="S4" s="295"/>
      <c r="T4" s="295"/>
      <c r="U4" s="300"/>
      <c r="V4" s="295" t="s">
        <v>30</v>
      </c>
      <c r="W4" s="295"/>
      <c r="X4" s="295"/>
      <c r="Y4" s="300"/>
    </row>
    <row r="5" spans="1:25" ht="6.6" customHeight="1" x14ac:dyDescent="0.25">
      <c r="A5" s="128"/>
      <c r="B5" s="301"/>
      <c r="C5" s="312"/>
      <c r="D5" s="298"/>
      <c r="E5" s="299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</row>
    <row r="6" spans="1:25" ht="39.6" x14ac:dyDescent="0.25">
      <c r="A6" s="128"/>
      <c r="B6" s="301"/>
      <c r="C6" s="312"/>
      <c r="D6" s="298"/>
      <c r="E6" s="299"/>
      <c r="F6" s="302" t="s">
        <v>134</v>
      </c>
      <c r="G6" s="302"/>
      <c r="H6" s="303" t="s">
        <v>118</v>
      </c>
      <c r="I6" s="303"/>
      <c r="J6" s="302" t="s">
        <v>134</v>
      </c>
      <c r="K6" s="302"/>
      <c r="L6" s="303" t="s">
        <v>118</v>
      </c>
      <c r="M6" s="303"/>
      <c r="N6" s="302" t="s">
        <v>134</v>
      </c>
      <c r="O6" s="302"/>
      <c r="P6" s="303" t="s">
        <v>118</v>
      </c>
      <c r="Q6" s="303"/>
      <c r="R6" s="302" t="s">
        <v>134</v>
      </c>
      <c r="S6" s="302"/>
      <c r="T6" s="303" t="s">
        <v>118</v>
      </c>
      <c r="U6" s="303"/>
      <c r="V6" s="302" t="s">
        <v>134</v>
      </c>
      <c r="W6" s="302"/>
      <c r="X6" s="303" t="s">
        <v>118</v>
      </c>
      <c r="Y6" s="303"/>
    </row>
    <row r="7" spans="1:25" ht="15" customHeight="1" x14ac:dyDescent="0.25">
      <c r="A7" s="128"/>
      <c r="B7" s="301"/>
      <c r="C7" s="312"/>
      <c r="D7" s="298"/>
      <c r="E7" s="299"/>
      <c r="F7" s="302"/>
      <c r="G7" s="302"/>
      <c r="H7" s="303" t="s">
        <v>62</v>
      </c>
      <c r="I7" s="303"/>
      <c r="J7" s="302"/>
      <c r="K7" s="302"/>
      <c r="L7" s="303" t="s">
        <v>62</v>
      </c>
      <c r="M7" s="303"/>
      <c r="N7" s="302"/>
      <c r="O7" s="302"/>
      <c r="P7" s="303" t="s">
        <v>62</v>
      </c>
      <c r="Q7" s="303"/>
      <c r="R7" s="302"/>
      <c r="S7" s="302"/>
      <c r="T7" s="303" t="s">
        <v>62</v>
      </c>
      <c r="U7" s="303"/>
      <c r="V7" s="302"/>
      <c r="W7" s="302"/>
      <c r="X7" s="303" t="s">
        <v>62</v>
      </c>
      <c r="Y7" s="303"/>
    </row>
    <row r="8" spans="1:25" ht="6.6" customHeight="1" thickBot="1" x14ac:dyDescent="0.3">
      <c r="A8" s="133"/>
      <c r="B8" s="319"/>
      <c r="C8" s="307"/>
      <c r="D8" s="308"/>
      <c r="E8" s="308"/>
      <c r="F8" s="309"/>
      <c r="G8" s="309"/>
      <c r="H8" s="310"/>
      <c r="I8" s="310"/>
      <c r="J8" s="309"/>
      <c r="K8" s="309"/>
      <c r="L8" s="310"/>
      <c r="M8" s="310"/>
      <c r="N8" s="309"/>
      <c r="O8" s="309"/>
      <c r="P8" s="310"/>
      <c r="Q8" s="310"/>
      <c r="R8" s="309"/>
      <c r="S8" s="309"/>
      <c r="T8" s="310"/>
      <c r="U8" s="310"/>
      <c r="V8" s="309"/>
      <c r="W8" s="309"/>
      <c r="X8" s="310"/>
      <c r="Y8" s="310"/>
    </row>
    <row r="9" spans="1:25" ht="6.6" customHeight="1" x14ac:dyDescent="0.25">
      <c r="A9" s="127"/>
      <c r="B9" s="320"/>
      <c r="C9" s="318"/>
      <c r="D9" s="294"/>
      <c r="E9" s="294"/>
      <c r="F9" s="321"/>
      <c r="G9" s="321"/>
      <c r="H9" s="322"/>
      <c r="I9" s="322"/>
      <c r="J9" s="321"/>
      <c r="K9" s="321"/>
      <c r="L9" s="322"/>
      <c r="M9" s="322"/>
      <c r="N9" s="321"/>
      <c r="O9" s="321"/>
      <c r="P9" s="322"/>
      <c r="Q9" s="322"/>
      <c r="R9" s="321"/>
      <c r="S9" s="321"/>
      <c r="T9" s="322"/>
      <c r="U9" s="322"/>
      <c r="V9" s="321"/>
      <c r="W9" s="321"/>
      <c r="X9" s="322"/>
      <c r="Y9" s="322"/>
    </row>
    <row r="10" spans="1:25" s="214" customFormat="1" ht="15" customHeight="1" x14ac:dyDescent="0.3">
      <c r="A10" s="269" t="s">
        <v>146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</row>
    <row r="11" spans="1:25" s="214" customFormat="1" ht="15" customHeight="1" x14ac:dyDescent="0.3">
      <c r="A11" s="270" t="s">
        <v>147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</row>
    <row r="12" spans="1:25" s="215" customFormat="1" ht="6.6" customHeight="1" x14ac:dyDescent="0.3">
      <c r="A12" s="323"/>
      <c r="B12" s="324"/>
      <c r="C12" s="325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</row>
    <row r="13" spans="1:25" s="214" customFormat="1" ht="15" customHeight="1" x14ac:dyDescent="0.3">
      <c r="A13" s="323"/>
      <c r="B13" s="16" t="s">
        <v>38</v>
      </c>
      <c r="C13" s="30"/>
      <c r="D13" s="326">
        <f>+SUM(D16:D28)</f>
        <v>46852</v>
      </c>
      <c r="E13" s="326"/>
      <c r="F13" s="326">
        <f>+SUM(F16:F28)</f>
        <v>45605</v>
      </c>
      <c r="G13" s="326"/>
      <c r="H13" s="327">
        <f>+F13/$D$13*100</f>
        <v>97.338427388371898</v>
      </c>
      <c r="I13" s="327"/>
      <c r="J13" s="326">
        <f>+SUM(J16:J28)</f>
        <v>42496</v>
      </c>
      <c r="K13" s="326"/>
      <c r="L13" s="327">
        <f>+J13/$D$13*100</f>
        <v>90.702638094424998</v>
      </c>
      <c r="M13" s="327"/>
      <c r="N13" s="326">
        <f>+SUM(N16:N28)</f>
        <v>39898</v>
      </c>
      <c r="O13" s="326"/>
      <c r="P13" s="327">
        <f>+N13/$D$13*100</f>
        <v>85.157517288482893</v>
      </c>
      <c r="Q13" s="327"/>
      <c r="R13" s="326">
        <f>+SUM(R16:R28)</f>
        <v>36169</v>
      </c>
      <c r="S13" s="326"/>
      <c r="T13" s="327">
        <f>+R13/$D$13*100</f>
        <v>77.198412020831555</v>
      </c>
      <c r="U13" s="327"/>
      <c r="V13" s="326">
        <f>+SUM(V16:V28)</f>
        <v>30985</v>
      </c>
      <c r="W13" s="326"/>
      <c r="X13" s="327">
        <f>+V13/$D$13*100</f>
        <v>66.133782976180314</v>
      </c>
      <c r="Y13" s="327"/>
    </row>
    <row r="14" spans="1:25" s="214" customFormat="1" ht="15" customHeight="1" x14ac:dyDescent="0.3">
      <c r="A14" s="323"/>
      <c r="B14" s="18" t="s">
        <v>219</v>
      </c>
      <c r="C14" s="145"/>
      <c r="D14" s="326"/>
      <c r="E14" s="326"/>
      <c r="F14" s="326"/>
      <c r="G14" s="326"/>
      <c r="H14" s="327"/>
      <c r="I14" s="327"/>
      <c r="J14" s="326"/>
      <c r="K14" s="326"/>
      <c r="L14" s="327"/>
      <c r="M14" s="327"/>
      <c r="N14" s="326"/>
      <c r="O14" s="326"/>
      <c r="P14" s="327"/>
      <c r="Q14" s="327"/>
      <c r="R14" s="326"/>
      <c r="S14" s="326"/>
      <c r="T14" s="327"/>
      <c r="U14" s="327"/>
      <c r="V14" s="326"/>
      <c r="W14" s="326"/>
      <c r="X14" s="327"/>
      <c r="Y14" s="327"/>
    </row>
    <row r="15" spans="1:25" s="214" customFormat="1" ht="6.6" customHeight="1" x14ac:dyDescent="0.3">
      <c r="A15" s="323"/>
      <c r="B15" s="16"/>
      <c r="C15" s="30"/>
      <c r="D15" s="326"/>
      <c r="E15" s="326"/>
      <c r="F15" s="326"/>
      <c r="G15" s="326"/>
      <c r="H15" s="327"/>
      <c r="I15" s="327"/>
      <c r="J15" s="326"/>
      <c r="K15" s="326"/>
      <c r="L15" s="327"/>
      <c r="M15" s="327"/>
      <c r="N15" s="326"/>
      <c r="O15" s="326"/>
      <c r="P15" s="327"/>
      <c r="Q15" s="327"/>
      <c r="R15" s="326"/>
      <c r="S15" s="326"/>
      <c r="T15" s="327"/>
      <c r="U15" s="327"/>
      <c r="V15" s="326"/>
      <c r="W15" s="326"/>
      <c r="X15" s="327"/>
      <c r="Y15" s="327"/>
    </row>
    <row r="16" spans="1:25" s="214" customFormat="1" ht="15" customHeight="1" x14ac:dyDescent="0.3">
      <c r="A16" s="323"/>
      <c r="B16" s="116" t="s">
        <v>40</v>
      </c>
      <c r="C16" s="328"/>
      <c r="D16" s="329">
        <v>1429</v>
      </c>
      <c r="E16" s="329"/>
      <c r="F16" s="329">
        <v>1395</v>
      </c>
      <c r="G16" s="329"/>
      <c r="H16" s="162">
        <f>+F16/$D16*100</f>
        <v>97.62071378586424</v>
      </c>
      <c r="I16" s="162"/>
      <c r="J16" s="329">
        <v>1314</v>
      </c>
      <c r="K16" s="329"/>
      <c r="L16" s="330">
        <v>91.952414275717288</v>
      </c>
      <c r="M16" s="330"/>
      <c r="N16" s="329">
        <v>1204</v>
      </c>
      <c r="O16" s="329"/>
      <c r="P16" s="162">
        <f>+N16/$D16*100</f>
        <v>84.254723582925124</v>
      </c>
      <c r="Q16" s="162"/>
      <c r="R16" s="329">
        <v>1075</v>
      </c>
      <c r="S16" s="329"/>
      <c r="T16" s="162">
        <f>+R16/$D16*100</f>
        <v>75.227431770468854</v>
      </c>
      <c r="U16" s="162"/>
      <c r="V16" s="329">
        <v>922</v>
      </c>
      <c r="W16" s="329"/>
      <c r="X16" s="162">
        <f>+V16/$D16*100</f>
        <v>64.520643806857947</v>
      </c>
      <c r="Y16" s="162"/>
    </row>
    <row r="17" spans="1:25" s="214" customFormat="1" ht="15" customHeight="1" x14ac:dyDescent="0.3">
      <c r="A17" s="323"/>
      <c r="B17" s="331" t="s">
        <v>41</v>
      </c>
      <c r="C17" s="332"/>
      <c r="D17" s="329"/>
      <c r="E17" s="329"/>
      <c r="F17" s="329"/>
      <c r="G17" s="329"/>
      <c r="H17" s="162"/>
      <c r="I17" s="162"/>
      <c r="J17" s="329"/>
      <c r="K17" s="329"/>
      <c r="L17" s="330"/>
      <c r="M17" s="330"/>
      <c r="N17" s="329"/>
      <c r="O17" s="329"/>
      <c r="P17" s="162"/>
      <c r="Q17" s="162"/>
      <c r="R17" s="329"/>
      <c r="S17" s="329"/>
      <c r="T17" s="162"/>
      <c r="U17" s="162"/>
      <c r="V17" s="329"/>
      <c r="W17" s="329"/>
      <c r="X17" s="162"/>
      <c r="Y17" s="162"/>
    </row>
    <row r="18" spans="1:25" s="214" customFormat="1" ht="6.6" customHeight="1" x14ac:dyDescent="0.3">
      <c r="A18" s="323"/>
      <c r="B18" s="86"/>
      <c r="C18" s="333"/>
      <c r="D18" s="329"/>
      <c r="E18" s="329"/>
      <c r="F18" s="329"/>
      <c r="G18" s="329"/>
      <c r="H18" s="162"/>
      <c r="I18" s="162"/>
      <c r="J18" s="329"/>
      <c r="K18" s="329"/>
      <c r="L18" s="330"/>
      <c r="M18" s="330"/>
      <c r="N18" s="329"/>
      <c r="O18" s="329"/>
      <c r="P18" s="162"/>
      <c r="Q18" s="162"/>
      <c r="R18" s="329"/>
      <c r="S18" s="329"/>
      <c r="T18" s="162"/>
      <c r="U18" s="162"/>
      <c r="V18" s="329"/>
      <c r="W18" s="329"/>
      <c r="X18" s="162"/>
      <c r="Y18" s="162"/>
    </row>
    <row r="19" spans="1:25" s="214" customFormat="1" ht="15" customHeight="1" x14ac:dyDescent="0.3">
      <c r="A19" s="323"/>
      <c r="B19" s="116" t="s">
        <v>64</v>
      </c>
      <c r="C19" s="328"/>
      <c r="D19" s="329">
        <v>530</v>
      </c>
      <c r="E19" s="329"/>
      <c r="F19" s="329">
        <v>514</v>
      </c>
      <c r="G19" s="329"/>
      <c r="H19" s="162">
        <f t="shared" ref="H19:H28" si="0">+F19/$D19*100</f>
        <v>96.981132075471692</v>
      </c>
      <c r="I19" s="162"/>
      <c r="J19" s="329">
        <v>488</v>
      </c>
      <c r="K19" s="329"/>
      <c r="L19" s="162">
        <f t="shared" ref="L19" si="1">+J19/$D19*100</f>
        <v>92.075471698113205</v>
      </c>
      <c r="M19" s="162"/>
      <c r="N19" s="329">
        <v>453</v>
      </c>
      <c r="O19" s="329"/>
      <c r="P19" s="162">
        <f>+N19/$D19*100</f>
        <v>85.471698113207552</v>
      </c>
      <c r="Q19" s="162"/>
      <c r="R19" s="329">
        <v>399</v>
      </c>
      <c r="S19" s="329"/>
      <c r="T19" s="162">
        <f>+R19/$D19*100</f>
        <v>75.28301886792454</v>
      </c>
      <c r="U19" s="162"/>
      <c r="V19" s="329">
        <v>340</v>
      </c>
      <c r="W19" s="329"/>
      <c r="X19" s="162">
        <f>+V19/$D19*100</f>
        <v>64.15094339622641</v>
      </c>
      <c r="Y19" s="162"/>
    </row>
    <row r="20" spans="1:25" s="214" customFormat="1" ht="15" customHeight="1" x14ac:dyDescent="0.3">
      <c r="A20" s="323"/>
      <c r="B20" s="331" t="s">
        <v>165</v>
      </c>
      <c r="C20" s="332"/>
      <c r="D20" s="329"/>
      <c r="E20" s="329"/>
      <c r="F20" s="329"/>
      <c r="G20" s="329"/>
      <c r="H20" s="162"/>
      <c r="I20" s="162"/>
      <c r="J20" s="329"/>
      <c r="K20" s="329"/>
      <c r="L20" s="162"/>
      <c r="M20" s="162"/>
      <c r="N20" s="329"/>
      <c r="O20" s="329"/>
      <c r="P20" s="162"/>
      <c r="Q20" s="162"/>
      <c r="R20" s="329"/>
      <c r="S20" s="329"/>
      <c r="T20" s="162"/>
      <c r="U20" s="162"/>
      <c r="V20" s="329"/>
      <c r="W20" s="329"/>
      <c r="X20" s="162"/>
      <c r="Y20" s="162"/>
    </row>
    <row r="21" spans="1:25" s="214" customFormat="1" ht="6.6" customHeight="1" x14ac:dyDescent="0.3">
      <c r="A21" s="323"/>
      <c r="B21" s="86"/>
      <c r="C21" s="333"/>
      <c r="D21" s="329"/>
      <c r="E21" s="329"/>
      <c r="F21" s="329"/>
      <c r="G21" s="329"/>
      <c r="H21" s="162"/>
      <c r="I21" s="162"/>
      <c r="J21" s="329"/>
      <c r="K21" s="329"/>
      <c r="L21" s="162"/>
      <c r="M21" s="162"/>
      <c r="N21" s="329"/>
      <c r="O21" s="329"/>
      <c r="P21" s="162"/>
      <c r="Q21" s="162"/>
      <c r="R21" s="329"/>
      <c r="S21" s="329"/>
      <c r="T21" s="162"/>
      <c r="U21" s="162"/>
      <c r="V21" s="329"/>
      <c r="W21" s="329"/>
      <c r="X21" s="162"/>
      <c r="Y21" s="162"/>
    </row>
    <row r="22" spans="1:25" s="214" customFormat="1" ht="15" customHeight="1" x14ac:dyDescent="0.3">
      <c r="A22" s="323"/>
      <c r="B22" s="116" t="s">
        <v>47</v>
      </c>
      <c r="C22" s="328"/>
      <c r="D22" s="329">
        <v>3450</v>
      </c>
      <c r="E22" s="329"/>
      <c r="F22" s="329">
        <v>3368</v>
      </c>
      <c r="G22" s="329"/>
      <c r="H22" s="162">
        <f t="shared" si="0"/>
        <v>97.623188405797094</v>
      </c>
      <c r="I22" s="162"/>
      <c r="J22" s="329">
        <v>3174</v>
      </c>
      <c r="K22" s="329"/>
      <c r="L22" s="162">
        <f t="shared" ref="L22" si="2">+J22/$D22*100</f>
        <v>92</v>
      </c>
      <c r="M22" s="162"/>
      <c r="N22" s="329">
        <v>3013</v>
      </c>
      <c r="O22" s="329"/>
      <c r="P22" s="162">
        <f t="shared" ref="P22" si="3">+N22/$D22*100</f>
        <v>87.333333333333329</v>
      </c>
      <c r="Q22" s="162"/>
      <c r="R22" s="329">
        <v>2712</v>
      </c>
      <c r="S22" s="329"/>
      <c r="T22" s="162">
        <f>+R22/$D22*100</f>
        <v>78.608695652173907</v>
      </c>
      <c r="U22" s="162"/>
      <c r="V22" s="329">
        <v>2305</v>
      </c>
      <c r="W22" s="329"/>
      <c r="X22" s="162">
        <f t="shared" ref="X22" si="4">+V22/$D22*100</f>
        <v>66.811594202898547</v>
      </c>
      <c r="Y22" s="162"/>
    </row>
    <row r="23" spans="1:25" s="214" customFormat="1" ht="15" customHeight="1" x14ac:dyDescent="0.3">
      <c r="A23" s="323"/>
      <c r="B23" s="331" t="s">
        <v>46</v>
      </c>
      <c r="C23" s="332"/>
      <c r="D23" s="329"/>
      <c r="E23" s="329"/>
      <c r="F23" s="329"/>
      <c r="G23" s="329"/>
      <c r="H23" s="162"/>
      <c r="I23" s="162"/>
      <c r="J23" s="329"/>
      <c r="K23" s="329"/>
      <c r="L23" s="162"/>
      <c r="M23" s="162"/>
      <c r="N23" s="329"/>
      <c r="O23" s="329"/>
      <c r="P23" s="162"/>
      <c r="Q23" s="162"/>
      <c r="R23" s="329"/>
      <c r="S23" s="329"/>
      <c r="T23" s="162"/>
      <c r="U23" s="162"/>
      <c r="V23" s="329"/>
      <c r="W23" s="329"/>
      <c r="X23" s="162"/>
      <c r="Y23" s="162"/>
    </row>
    <row r="24" spans="1:25" s="214" customFormat="1" ht="6.6" customHeight="1" x14ac:dyDescent="0.3">
      <c r="A24" s="323"/>
      <c r="B24" s="86"/>
      <c r="C24" s="333"/>
      <c r="D24" s="329"/>
      <c r="E24" s="329"/>
      <c r="F24" s="329"/>
      <c r="G24" s="329"/>
      <c r="H24" s="162"/>
      <c r="I24" s="162"/>
      <c r="J24" s="329"/>
      <c r="K24" s="329"/>
      <c r="L24" s="162"/>
      <c r="M24" s="162"/>
      <c r="N24" s="329"/>
      <c r="O24" s="329"/>
      <c r="P24" s="162"/>
      <c r="Q24" s="162"/>
      <c r="R24" s="329"/>
      <c r="S24" s="329"/>
      <c r="T24" s="162"/>
      <c r="U24" s="162"/>
      <c r="V24" s="329"/>
      <c r="W24" s="329"/>
      <c r="X24" s="162"/>
      <c r="Y24" s="162"/>
    </row>
    <row r="25" spans="1:25" s="214" customFormat="1" ht="15" customHeight="1" x14ac:dyDescent="0.3">
      <c r="A25" s="323"/>
      <c r="B25" s="116" t="s">
        <v>45</v>
      </c>
      <c r="C25" s="328"/>
      <c r="D25" s="329">
        <v>4082</v>
      </c>
      <c r="E25" s="329"/>
      <c r="F25" s="329">
        <v>4006</v>
      </c>
      <c r="G25" s="329"/>
      <c r="H25" s="162">
        <f t="shared" si="0"/>
        <v>98.138167564919158</v>
      </c>
      <c r="I25" s="162"/>
      <c r="J25" s="329">
        <v>3801</v>
      </c>
      <c r="K25" s="329"/>
      <c r="L25" s="162">
        <f t="shared" ref="L25" si="5">+J25/$D25*100</f>
        <v>93.11611954924058</v>
      </c>
      <c r="M25" s="162"/>
      <c r="N25" s="329">
        <v>3604</v>
      </c>
      <c r="O25" s="329"/>
      <c r="P25" s="162">
        <f t="shared" ref="P25" si="6">+N25/$D25*100</f>
        <v>88.290053895149441</v>
      </c>
      <c r="Q25" s="162"/>
      <c r="R25" s="329">
        <v>3298</v>
      </c>
      <c r="S25" s="329"/>
      <c r="T25" s="162">
        <f>+R25/$D25*100</f>
        <v>80.793728564429202</v>
      </c>
      <c r="U25" s="162"/>
      <c r="V25" s="329">
        <v>2864</v>
      </c>
      <c r="W25" s="329"/>
      <c r="X25" s="162">
        <f t="shared" ref="X25" si="7">+V25/$D25*100</f>
        <v>70.161685448309655</v>
      </c>
      <c r="Y25" s="162"/>
    </row>
    <row r="26" spans="1:25" s="214" customFormat="1" ht="15" customHeight="1" x14ac:dyDescent="0.3">
      <c r="A26" s="323"/>
      <c r="B26" s="331" t="s">
        <v>44</v>
      </c>
      <c r="C26" s="332"/>
      <c r="D26" s="329"/>
      <c r="E26" s="329"/>
      <c r="F26" s="329"/>
      <c r="G26" s="329"/>
      <c r="H26" s="162"/>
      <c r="I26" s="162"/>
      <c r="J26" s="329"/>
      <c r="K26" s="329"/>
      <c r="L26" s="162"/>
      <c r="M26" s="162"/>
      <c r="N26" s="329"/>
      <c r="O26" s="329"/>
      <c r="P26" s="162"/>
      <c r="Q26" s="162"/>
      <c r="R26" s="329"/>
      <c r="S26" s="329"/>
      <c r="T26" s="162"/>
      <c r="U26" s="162"/>
      <c r="V26" s="329"/>
      <c r="W26" s="329"/>
      <c r="X26" s="162"/>
      <c r="Y26" s="162"/>
    </row>
    <row r="27" spans="1:25" s="214" customFormat="1" ht="6.6" customHeight="1" x14ac:dyDescent="0.3">
      <c r="A27" s="323"/>
      <c r="B27" s="86"/>
      <c r="C27" s="333"/>
      <c r="D27" s="329"/>
      <c r="E27" s="329"/>
      <c r="F27" s="329"/>
      <c r="G27" s="329"/>
      <c r="H27" s="162"/>
      <c r="I27" s="162"/>
      <c r="J27" s="329"/>
      <c r="K27" s="329"/>
      <c r="L27" s="162"/>
      <c r="M27" s="162"/>
      <c r="N27" s="329"/>
      <c r="O27" s="329"/>
      <c r="P27" s="162"/>
      <c r="Q27" s="162"/>
      <c r="R27" s="329"/>
      <c r="S27" s="329"/>
      <c r="T27" s="162"/>
      <c r="U27" s="162"/>
      <c r="V27" s="329"/>
      <c r="W27" s="329"/>
      <c r="X27" s="162"/>
      <c r="Y27" s="162"/>
    </row>
    <row r="28" spans="1:25" s="214" customFormat="1" ht="15" customHeight="1" x14ac:dyDescent="0.3">
      <c r="A28" s="323"/>
      <c r="B28" s="116" t="s">
        <v>43</v>
      </c>
      <c r="C28" s="328"/>
      <c r="D28" s="329">
        <v>37361</v>
      </c>
      <c r="E28" s="329"/>
      <c r="F28" s="329">
        <v>36322</v>
      </c>
      <c r="G28" s="329"/>
      <c r="H28" s="162">
        <f t="shared" si="0"/>
        <v>97.219025186692008</v>
      </c>
      <c r="I28" s="162"/>
      <c r="J28" s="329">
        <v>33719</v>
      </c>
      <c r="K28" s="329"/>
      <c r="L28" s="162">
        <f t="shared" ref="L28" si="8">+J28/$D28*100</f>
        <v>90.251866920050318</v>
      </c>
      <c r="M28" s="162"/>
      <c r="N28" s="329">
        <v>31624</v>
      </c>
      <c r="O28" s="329"/>
      <c r="P28" s="162">
        <f>+N28/$D28*100</f>
        <v>84.644415299376348</v>
      </c>
      <c r="Q28" s="162"/>
      <c r="R28" s="329">
        <v>28685</v>
      </c>
      <c r="S28" s="329"/>
      <c r="T28" s="162">
        <f>+R28/$D28*100</f>
        <v>76.777923503118231</v>
      </c>
      <c r="U28" s="162"/>
      <c r="V28" s="329">
        <v>24554</v>
      </c>
      <c r="W28" s="329"/>
      <c r="X28" s="162">
        <f>+V28/$D28*100</f>
        <v>65.720938947030334</v>
      </c>
      <c r="Y28" s="162"/>
    </row>
    <row r="29" spans="1:25" s="214" customFormat="1" ht="15" customHeight="1" x14ac:dyDescent="0.3">
      <c r="A29" s="323"/>
      <c r="B29" s="331" t="s">
        <v>42</v>
      </c>
      <c r="C29" s="332"/>
      <c r="D29" s="329"/>
      <c r="E29" s="329"/>
      <c r="F29" s="329"/>
      <c r="G29" s="329"/>
      <c r="H29" s="162"/>
      <c r="I29" s="162"/>
      <c r="J29" s="329"/>
      <c r="K29" s="329"/>
      <c r="L29" s="162"/>
      <c r="M29" s="162"/>
      <c r="N29" s="329"/>
      <c r="O29" s="329"/>
      <c r="P29" s="162"/>
      <c r="Q29" s="162"/>
      <c r="R29" s="329"/>
      <c r="S29" s="329"/>
      <c r="T29" s="162"/>
      <c r="U29" s="162"/>
      <c r="V29" s="329"/>
      <c r="W29" s="329"/>
      <c r="X29" s="162"/>
      <c r="Y29" s="162"/>
    </row>
    <row r="30" spans="1:25" s="214" customFormat="1" ht="15" customHeight="1" x14ac:dyDescent="0.3">
      <c r="A30" s="323"/>
      <c r="B30" s="323"/>
      <c r="C30" s="323"/>
      <c r="D30" s="334"/>
      <c r="E30" s="334"/>
      <c r="F30" s="334"/>
      <c r="G30" s="334"/>
      <c r="H30" s="335"/>
      <c r="I30" s="335"/>
      <c r="J30" s="334"/>
      <c r="K30" s="334"/>
      <c r="L30" s="335"/>
      <c r="M30" s="335"/>
      <c r="N30" s="334"/>
      <c r="O30" s="334"/>
      <c r="P30" s="335"/>
      <c r="Q30" s="335"/>
      <c r="R30" s="334"/>
      <c r="S30" s="334"/>
      <c r="T30" s="335"/>
      <c r="U30" s="335"/>
      <c r="V30" s="334"/>
      <c r="W30" s="334"/>
      <c r="X30" s="335"/>
      <c r="Y30" s="335"/>
    </row>
    <row r="31" spans="1:25" s="214" customFormat="1" ht="15" customHeight="1" thickBot="1" x14ac:dyDescent="0.35">
      <c r="A31" s="336"/>
      <c r="B31" s="336"/>
      <c r="C31" s="336"/>
      <c r="D31" s="337"/>
      <c r="E31" s="337"/>
      <c r="F31" s="337"/>
      <c r="G31" s="337"/>
      <c r="H31" s="338"/>
      <c r="I31" s="338"/>
      <c r="J31" s="337"/>
      <c r="K31" s="337"/>
      <c r="L31" s="338"/>
      <c r="M31" s="338"/>
      <c r="N31" s="337"/>
      <c r="O31" s="337"/>
      <c r="P31" s="338"/>
      <c r="Q31" s="338"/>
      <c r="R31" s="337"/>
      <c r="S31" s="337"/>
      <c r="T31" s="338"/>
      <c r="U31" s="338"/>
      <c r="V31" s="337"/>
      <c r="W31" s="337"/>
      <c r="X31" s="338"/>
      <c r="Y31" s="338"/>
    </row>
    <row r="32" spans="1:25" x14ac:dyDescent="0.25">
      <c r="A32" s="260" t="s">
        <v>180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</row>
    <row r="33" spans="1:25" x14ac:dyDescent="0.25">
      <c r="A33" s="315" t="s">
        <v>182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</row>
    <row r="34" spans="1:25" ht="13.8" thickBot="1" x14ac:dyDescent="0.3">
      <c r="A34" s="316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</row>
    <row r="35" spans="1:25" ht="37.200000000000003" customHeight="1" thickBot="1" x14ac:dyDescent="0.3">
      <c r="A35" s="127"/>
      <c r="B35" s="317" t="s">
        <v>218</v>
      </c>
      <c r="C35" s="318"/>
      <c r="D35" s="293" t="s">
        <v>25</v>
      </c>
      <c r="E35" s="294"/>
      <c r="F35" s="295" t="s">
        <v>32</v>
      </c>
      <c r="G35" s="295"/>
      <c r="H35" s="295"/>
      <c r="I35" s="300"/>
      <c r="J35" s="295" t="s">
        <v>21</v>
      </c>
      <c r="K35" s="295"/>
      <c r="L35" s="295"/>
      <c r="M35" s="300"/>
      <c r="N35" s="295" t="s">
        <v>29</v>
      </c>
      <c r="O35" s="295"/>
      <c r="P35" s="295"/>
      <c r="Q35" s="300"/>
      <c r="R35" s="295" t="s">
        <v>31</v>
      </c>
      <c r="S35" s="295"/>
      <c r="T35" s="295"/>
      <c r="U35" s="300"/>
      <c r="V35" s="295" t="s">
        <v>30</v>
      </c>
      <c r="W35" s="295"/>
      <c r="X35" s="295"/>
      <c r="Y35" s="300"/>
    </row>
    <row r="36" spans="1:25" ht="6.6" customHeight="1" x14ac:dyDescent="0.25">
      <c r="A36" s="128"/>
      <c r="B36" s="301"/>
      <c r="C36" s="312"/>
      <c r="D36" s="298"/>
      <c r="E36" s="299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</row>
    <row r="37" spans="1:25" ht="39.6" x14ac:dyDescent="0.25">
      <c r="A37" s="128"/>
      <c r="B37" s="301"/>
      <c r="C37" s="312"/>
      <c r="D37" s="298"/>
      <c r="E37" s="299"/>
      <c r="F37" s="302" t="s">
        <v>134</v>
      </c>
      <c r="G37" s="302"/>
      <c r="H37" s="303" t="s">
        <v>118</v>
      </c>
      <c r="I37" s="303"/>
      <c r="J37" s="302" t="s">
        <v>134</v>
      </c>
      <c r="K37" s="302"/>
      <c r="L37" s="303" t="s">
        <v>118</v>
      </c>
      <c r="M37" s="303"/>
      <c r="N37" s="302" t="s">
        <v>134</v>
      </c>
      <c r="O37" s="302"/>
      <c r="P37" s="303" t="s">
        <v>118</v>
      </c>
      <c r="Q37" s="303"/>
      <c r="R37" s="302" t="s">
        <v>134</v>
      </c>
      <c r="S37" s="302"/>
      <c r="T37" s="303" t="s">
        <v>118</v>
      </c>
      <c r="U37" s="303"/>
      <c r="V37" s="302" t="s">
        <v>134</v>
      </c>
      <c r="W37" s="302"/>
      <c r="X37" s="303" t="s">
        <v>118</v>
      </c>
      <c r="Y37" s="303"/>
    </row>
    <row r="38" spans="1:25" ht="15" customHeight="1" x14ac:dyDescent="0.25">
      <c r="A38" s="128"/>
      <c r="B38" s="301"/>
      <c r="C38" s="312"/>
      <c r="D38" s="298"/>
      <c r="E38" s="299"/>
      <c r="F38" s="302"/>
      <c r="G38" s="302"/>
      <c r="H38" s="303" t="s">
        <v>62</v>
      </c>
      <c r="I38" s="303"/>
      <c r="J38" s="302"/>
      <c r="K38" s="302"/>
      <c r="L38" s="303" t="s">
        <v>62</v>
      </c>
      <c r="M38" s="303"/>
      <c r="N38" s="302"/>
      <c r="O38" s="302"/>
      <c r="P38" s="303" t="s">
        <v>62</v>
      </c>
      <c r="Q38" s="303"/>
      <c r="R38" s="302"/>
      <c r="S38" s="302"/>
      <c r="T38" s="303" t="s">
        <v>62</v>
      </c>
      <c r="U38" s="303"/>
      <c r="V38" s="302"/>
      <c r="W38" s="302"/>
      <c r="X38" s="303" t="s">
        <v>62</v>
      </c>
      <c r="Y38" s="303"/>
    </row>
    <row r="39" spans="1:25" ht="6.6" customHeight="1" thickBot="1" x14ac:dyDescent="0.3">
      <c r="A39" s="133"/>
      <c r="B39" s="319"/>
      <c r="C39" s="307"/>
      <c r="D39" s="308"/>
      <c r="E39" s="308"/>
      <c r="F39" s="309"/>
      <c r="G39" s="309"/>
      <c r="H39" s="310"/>
      <c r="I39" s="310"/>
      <c r="J39" s="309"/>
      <c r="K39" s="309"/>
      <c r="L39" s="310"/>
      <c r="M39" s="310"/>
      <c r="N39" s="309"/>
      <c r="O39" s="309"/>
      <c r="P39" s="310"/>
      <c r="Q39" s="310"/>
      <c r="R39" s="309"/>
      <c r="S39" s="309"/>
      <c r="T39" s="310"/>
      <c r="U39" s="310"/>
      <c r="V39" s="309"/>
      <c r="W39" s="309"/>
      <c r="X39" s="310"/>
      <c r="Y39" s="310"/>
    </row>
    <row r="40" spans="1:25" ht="6.6" customHeight="1" x14ac:dyDescent="0.25">
      <c r="A40" s="127"/>
      <c r="B40" s="320"/>
      <c r="C40" s="318"/>
      <c r="D40" s="294"/>
      <c r="E40" s="294"/>
      <c r="F40" s="321"/>
      <c r="G40" s="321"/>
      <c r="H40" s="322"/>
      <c r="I40" s="322"/>
      <c r="J40" s="321"/>
      <c r="K40" s="321"/>
      <c r="L40" s="322"/>
      <c r="M40" s="322"/>
      <c r="N40" s="321"/>
      <c r="O40" s="321"/>
      <c r="P40" s="322"/>
      <c r="Q40" s="322"/>
      <c r="R40" s="321"/>
      <c r="S40" s="321"/>
      <c r="T40" s="322"/>
      <c r="U40" s="322"/>
      <c r="V40" s="321"/>
      <c r="W40" s="321"/>
      <c r="X40" s="322"/>
      <c r="Y40" s="322"/>
    </row>
    <row r="41" spans="1:25" s="214" customFormat="1" ht="15" customHeight="1" x14ac:dyDescent="0.3">
      <c r="A41" s="269" t="s">
        <v>148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</row>
    <row r="42" spans="1:25" s="214" customFormat="1" ht="15" customHeight="1" x14ac:dyDescent="0.3">
      <c r="A42" s="270" t="s">
        <v>149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</row>
    <row r="43" spans="1:25" s="215" customFormat="1" ht="6.6" customHeight="1" x14ac:dyDescent="0.3">
      <c r="A43" s="323"/>
      <c r="B43" s="325"/>
      <c r="C43" s="325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4"/>
      <c r="X43" s="324"/>
      <c r="Y43" s="324"/>
    </row>
    <row r="44" spans="1:25" s="214" customFormat="1" ht="15" customHeight="1" x14ac:dyDescent="0.3">
      <c r="A44" s="323"/>
      <c r="B44" s="16" t="s">
        <v>38</v>
      </c>
      <c r="C44" s="30"/>
      <c r="D44" s="326">
        <f>+SUM(D47:D59)</f>
        <v>47247</v>
      </c>
      <c r="E44" s="326"/>
      <c r="F44" s="326">
        <f>+SUM(F47:F59)</f>
        <v>44506</v>
      </c>
      <c r="G44" s="326"/>
      <c r="H44" s="327">
        <f>+F44/$D$44*100</f>
        <v>94.198573454399224</v>
      </c>
      <c r="I44" s="327"/>
      <c r="J44" s="326">
        <f>+SUM(J47:J59)</f>
        <v>41858</v>
      </c>
      <c r="K44" s="326"/>
      <c r="L44" s="327">
        <f>+J44/$D$44*100</f>
        <v>88.593984803267929</v>
      </c>
      <c r="M44" s="327"/>
      <c r="N44" s="326">
        <f>+SUM(N47:N59)</f>
        <v>39910</v>
      </c>
      <c r="O44" s="326"/>
      <c r="P44" s="327">
        <f>+N44/$D$44*100</f>
        <v>84.47097170190699</v>
      </c>
      <c r="Q44" s="327"/>
      <c r="R44" s="326">
        <f>+SUM(R47:R59)</f>
        <v>34510</v>
      </c>
      <c r="S44" s="326"/>
      <c r="T44" s="327">
        <f>+R44/$D$44*100</f>
        <v>73.041674603678544</v>
      </c>
      <c r="U44" s="327"/>
      <c r="V44" s="326">
        <f>+SUM(V47:V59)</f>
        <v>31424</v>
      </c>
      <c r="W44" s="326"/>
      <c r="X44" s="327">
        <f>+V44/$D$44*100</f>
        <v>66.510042965690943</v>
      </c>
      <c r="Y44" s="327"/>
    </row>
    <row r="45" spans="1:25" s="214" customFormat="1" ht="15" customHeight="1" x14ac:dyDescent="0.3">
      <c r="A45" s="323"/>
      <c r="B45" s="19" t="s">
        <v>39</v>
      </c>
      <c r="C45" s="30"/>
      <c r="D45" s="326"/>
      <c r="E45" s="326"/>
      <c r="F45" s="326"/>
      <c r="G45" s="326"/>
      <c r="H45" s="327"/>
      <c r="I45" s="327"/>
      <c r="J45" s="326"/>
      <c r="K45" s="326"/>
      <c r="L45" s="327"/>
      <c r="M45" s="327"/>
      <c r="N45" s="326"/>
      <c r="O45" s="326"/>
      <c r="P45" s="327"/>
      <c r="Q45" s="327"/>
      <c r="R45" s="326"/>
      <c r="S45" s="326"/>
      <c r="T45" s="327"/>
      <c r="U45" s="327"/>
      <c r="V45" s="326"/>
      <c r="W45" s="326"/>
      <c r="X45" s="327"/>
      <c r="Y45" s="327"/>
    </row>
    <row r="46" spans="1:25" s="214" customFormat="1" ht="6.6" customHeight="1" x14ac:dyDescent="0.3">
      <c r="A46" s="323"/>
      <c r="B46" s="16"/>
      <c r="C46" s="30"/>
      <c r="D46" s="326"/>
      <c r="E46" s="326"/>
      <c r="F46" s="326"/>
      <c r="G46" s="326"/>
      <c r="H46" s="327"/>
      <c r="I46" s="327"/>
      <c r="J46" s="326"/>
      <c r="K46" s="326"/>
      <c r="L46" s="327"/>
      <c r="M46" s="327"/>
      <c r="N46" s="326"/>
      <c r="O46" s="326"/>
      <c r="P46" s="327"/>
      <c r="Q46" s="327"/>
      <c r="R46" s="326"/>
      <c r="S46" s="326"/>
      <c r="T46" s="327"/>
      <c r="U46" s="327"/>
      <c r="V46" s="326"/>
      <c r="W46" s="326"/>
      <c r="X46" s="327"/>
      <c r="Y46" s="327"/>
    </row>
    <row r="47" spans="1:25" s="214" customFormat="1" ht="15" customHeight="1" x14ac:dyDescent="0.3">
      <c r="A47" s="323"/>
      <c r="B47" s="137" t="s">
        <v>40</v>
      </c>
      <c r="C47" s="333"/>
      <c r="D47" s="329">
        <v>1519</v>
      </c>
      <c r="E47" s="329"/>
      <c r="F47" s="329">
        <v>1427</v>
      </c>
      <c r="G47" s="329"/>
      <c r="H47" s="339">
        <f>+F47/$D47*100</f>
        <v>93.943383805134957</v>
      </c>
      <c r="I47" s="330"/>
      <c r="J47" s="329">
        <v>1323</v>
      </c>
      <c r="K47" s="329"/>
      <c r="L47" s="339">
        <f>+J47/$D47*100</f>
        <v>87.096774193548384</v>
      </c>
      <c r="M47" s="330"/>
      <c r="N47" s="329">
        <v>1273</v>
      </c>
      <c r="O47" s="329"/>
      <c r="P47" s="339">
        <f>+N47/$D47*100</f>
        <v>83.805134957208693</v>
      </c>
      <c r="Q47" s="330"/>
      <c r="R47" s="329">
        <v>1076</v>
      </c>
      <c r="S47" s="329"/>
      <c r="T47" s="339">
        <f>+R47/$D47*100</f>
        <v>70.836076366030284</v>
      </c>
      <c r="U47" s="330"/>
      <c r="V47" s="329">
        <v>978</v>
      </c>
      <c r="W47" s="329"/>
      <c r="X47" s="339">
        <f>+V47/$D47*100</f>
        <v>64.384463462804476</v>
      </c>
      <c r="Y47" s="330"/>
    </row>
    <row r="48" spans="1:25" s="214" customFormat="1" ht="15" customHeight="1" x14ac:dyDescent="0.3">
      <c r="A48" s="323"/>
      <c r="B48" s="22" t="s">
        <v>41</v>
      </c>
      <c r="C48" s="333"/>
      <c r="D48" s="329"/>
      <c r="E48" s="329"/>
      <c r="F48" s="329"/>
      <c r="G48" s="329"/>
      <c r="H48" s="339"/>
      <c r="I48" s="330"/>
      <c r="J48" s="329"/>
      <c r="K48" s="329"/>
      <c r="L48" s="339"/>
      <c r="M48" s="330"/>
      <c r="N48" s="329"/>
      <c r="O48" s="329"/>
      <c r="P48" s="339"/>
      <c r="Q48" s="330"/>
      <c r="R48" s="329"/>
      <c r="S48" s="329"/>
      <c r="T48" s="339"/>
      <c r="U48" s="330"/>
      <c r="V48" s="329"/>
      <c r="W48" s="329"/>
      <c r="X48" s="339"/>
      <c r="Y48" s="330"/>
    </row>
    <row r="49" spans="1:25" s="214" customFormat="1" ht="6.6" customHeight="1" x14ac:dyDescent="0.3">
      <c r="A49" s="323"/>
      <c r="B49" s="86"/>
      <c r="C49" s="333"/>
      <c r="D49" s="329"/>
      <c r="E49" s="329"/>
      <c r="F49" s="329"/>
      <c r="G49" s="329"/>
      <c r="H49" s="339"/>
      <c r="I49" s="330"/>
      <c r="J49" s="329"/>
      <c r="K49" s="329"/>
      <c r="L49" s="339"/>
      <c r="M49" s="330"/>
      <c r="N49" s="329"/>
      <c r="O49" s="329"/>
      <c r="P49" s="339"/>
      <c r="Q49" s="330"/>
      <c r="R49" s="329"/>
      <c r="S49" s="329"/>
      <c r="T49" s="339"/>
      <c r="U49" s="330"/>
      <c r="V49" s="329"/>
      <c r="W49" s="329"/>
      <c r="X49" s="339"/>
      <c r="Y49" s="330"/>
    </row>
    <row r="50" spans="1:25" s="214" customFormat="1" ht="15" customHeight="1" x14ac:dyDescent="0.3">
      <c r="A50" s="323"/>
      <c r="B50" s="116" t="s">
        <v>64</v>
      </c>
      <c r="C50" s="333"/>
      <c r="D50" s="329">
        <v>543</v>
      </c>
      <c r="E50" s="329"/>
      <c r="F50" s="329">
        <v>515</v>
      </c>
      <c r="G50" s="329"/>
      <c r="H50" s="339">
        <f t="shared" ref="H50:H59" si="9">+F50/$D50*100</f>
        <v>94.843462246777165</v>
      </c>
      <c r="I50" s="330"/>
      <c r="J50" s="329">
        <v>488</v>
      </c>
      <c r="K50" s="329"/>
      <c r="L50" s="339">
        <f>+J50/$D50*100</f>
        <v>89.871086556169431</v>
      </c>
      <c r="M50" s="330"/>
      <c r="N50" s="329">
        <v>453</v>
      </c>
      <c r="O50" s="329"/>
      <c r="P50" s="339">
        <f t="shared" ref="P50" si="10">+N50/$D50*100</f>
        <v>83.425414364640886</v>
      </c>
      <c r="Q50" s="330"/>
      <c r="R50" s="329">
        <v>380</v>
      </c>
      <c r="S50" s="329"/>
      <c r="T50" s="339">
        <f t="shared" ref="T50" si="11">+R50/$D50*100</f>
        <v>69.981583793738494</v>
      </c>
      <c r="U50" s="330"/>
      <c r="V50" s="329">
        <v>346</v>
      </c>
      <c r="W50" s="329"/>
      <c r="X50" s="339">
        <f t="shared" ref="X50" si="12">+V50/$D50*100</f>
        <v>63.720073664825051</v>
      </c>
      <c r="Y50" s="330"/>
    </row>
    <row r="51" spans="1:25" s="214" customFormat="1" ht="15" customHeight="1" x14ac:dyDescent="0.3">
      <c r="A51" s="323"/>
      <c r="B51" s="331" t="s">
        <v>165</v>
      </c>
      <c r="C51" s="333"/>
      <c r="D51" s="329"/>
      <c r="E51" s="329"/>
      <c r="F51" s="329"/>
      <c r="G51" s="329"/>
      <c r="H51" s="339"/>
      <c r="I51" s="330"/>
      <c r="J51" s="329"/>
      <c r="K51" s="329"/>
      <c r="L51" s="339"/>
      <c r="M51" s="330"/>
      <c r="N51" s="329"/>
      <c r="O51" s="329"/>
      <c r="P51" s="339"/>
      <c r="Q51" s="330"/>
      <c r="R51" s="329"/>
      <c r="S51" s="329"/>
      <c r="T51" s="339"/>
      <c r="U51" s="330"/>
      <c r="V51" s="329"/>
      <c r="W51" s="329"/>
      <c r="X51" s="339"/>
      <c r="Y51" s="330"/>
    </row>
    <row r="52" spans="1:25" s="214" customFormat="1" ht="6.6" customHeight="1" x14ac:dyDescent="0.3">
      <c r="A52" s="323"/>
      <c r="B52" s="86"/>
      <c r="C52" s="333"/>
      <c r="D52" s="329"/>
      <c r="E52" s="329"/>
      <c r="F52" s="329"/>
      <c r="G52" s="329"/>
      <c r="H52" s="339"/>
      <c r="I52" s="330"/>
      <c r="J52" s="329"/>
      <c r="K52" s="329"/>
      <c r="L52" s="339"/>
      <c r="M52" s="330"/>
      <c r="N52" s="329"/>
      <c r="O52" s="329"/>
      <c r="P52" s="339"/>
      <c r="Q52" s="330"/>
      <c r="R52" s="329"/>
      <c r="S52" s="329"/>
      <c r="T52" s="339"/>
      <c r="U52" s="330"/>
      <c r="V52" s="329"/>
      <c r="W52" s="329"/>
      <c r="X52" s="339"/>
      <c r="Y52" s="330"/>
    </row>
    <row r="53" spans="1:25" s="214" customFormat="1" ht="15" customHeight="1" x14ac:dyDescent="0.3">
      <c r="A53" s="323"/>
      <c r="B53" s="116" t="s">
        <v>47</v>
      </c>
      <c r="C53" s="333"/>
      <c r="D53" s="329">
        <v>3651</v>
      </c>
      <c r="E53" s="329"/>
      <c r="F53" s="329">
        <v>3437</v>
      </c>
      <c r="G53" s="329"/>
      <c r="H53" s="339">
        <f t="shared" si="9"/>
        <v>94.138592166529719</v>
      </c>
      <c r="I53" s="330"/>
      <c r="J53" s="329">
        <v>3231</v>
      </c>
      <c r="K53" s="329"/>
      <c r="L53" s="339">
        <f>+J53/$D53*100</f>
        <v>88.49630238290878</v>
      </c>
      <c r="M53" s="330"/>
      <c r="N53" s="329">
        <v>3076</v>
      </c>
      <c r="O53" s="329"/>
      <c r="P53" s="339">
        <f t="shared" ref="P53" si="13">+N53/$D53*100</f>
        <v>84.250890167077515</v>
      </c>
      <c r="Q53" s="330"/>
      <c r="R53" s="329">
        <v>2651</v>
      </c>
      <c r="S53" s="329"/>
      <c r="T53" s="339">
        <f t="shared" ref="T53" si="14">+R53/$D53*100</f>
        <v>72.610243768830458</v>
      </c>
      <c r="U53" s="330"/>
      <c r="V53" s="329">
        <v>2403</v>
      </c>
      <c r="W53" s="329"/>
      <c r="X53" s="339">
        <f t="shared" ref="X53" si="15">+V53/$D53*100</f>
        <v>65.817584223500418</v>
      </c>
      <c r="Y53" s="330"/>
    </row>
    <row r="54" spans="1:25" s="214" customFormat="1" ht="15" customHeight="1" x14ac:dyDescent="0.3">
      <c r="A54" s="323"/>
      <c r="B54" s="331" t="s">
        <v>46</v>
      </c>
      <c r="C54" s="333"/>
      <c r="D54" s="329"/>
      <c r="E54" s="329"/>
      <c r="F54" s="329"/>
      <c r="G54" s="329"/>
      <c r="H54" s="339"/>
      <c r="I54" s="330"/>
      <c r="J54" s="329"/>
      <c r="K54" s="329"/>
      <c r="L54" s="339"/>
      <c r="M54" s="330"/>
      <c r="N54" s="329"/>
      <c r="O54" s="329"/>
      <c r="P54" s="339"/>
      <c r="Q54" s="330"/>
      <c r="R54" s="329"/>
      <c r="S54" s="329"/>
      <c r="T54" s="339"/>
      <c r="U54" s="330"/>
      <c r="V54" s="329"/>
      <c r="W54" s="329"/>
      <c r="X54" s="339"/>
      <c r="Y54" s="330"/>
    </row>
    <row r="55" spans="1:25" s="214" customFormat="1" ht="6.6" customHeight="1" x14ac:dyDescent="0.3">
      <c r="A55" s="323"/>
      <c r="B55" s="86"/>
      <c r="C55" s="333"/>
      <c r="D55" s="329"/>
      <c r="E55" s="329"/>
      <c r="F55" s="329"/>
      <c r="G55" s="329"/>
      <c r="H55" s="339"/>
      <c r="I55" s="330"/>
      <c r="J55" s="329"/>
      <c r="K55" s="329"/>
      <c r="L55" s="339"/>
      <c r="M55" s="330"/>
      <c r="N55" s="329"/>
      <c r="O55" s="329"/>
      <c r="P55" s="339"/>
      <c r="Q55" s="330"/>
      <c r="R55" s="329"/>
      <c r="S55" s="329"/>
      <c r="T55" s="339"/>
      <c r="U55" s="330"/>
      <c r="V55" s="329"/>
      <c r="W55" s="329"/>
      <c r="X55" s="339"/>
      <c r="Y55" s="330"/>
    </row>
    <row r="56" spans="1:25" s="214" customFormat="1" ht="15" customHeight="1" x14ac:dyDescent="0.3">
      <c r="A56" s="323"/>
      <c r="B56" s="116" t="s">
        <v>45</v>
      </c>
      <c r="C56" s="333"/>
      <c r="D56" s="329">
        <v>3734</v>
      </c>
      <c r="E56" s="329"/>
      <c r="F56" s="329">
        <v>3569</v>
      </c>
      <c r="G56" s="329"/>
      <c r="H56" s="339">
        <f t="shared" si="9"/>
        <v>95.581146223888595</v>
      </c>
      <c r="I56" s="330"/>
      <c r="J56" s="329">
        <v>3392</v>
      </c>
      <c r="K56" s="329"/>
      <c r="L56" s="339">
        <f>+J56/$D56*100</f>
        <v>90.840921264059986</v>
      </c>
      <c r="M56" s="330"/>
      <c r="N56" s="329">
        <v>3265</v>
      </c>
      <c r="O56" s="329"/>
      <c r="P56" s="339">
        <f t="shared" ref="P56" si="16">+N56/$D56*100</f>
        <v>87.43974290305303</v>
      </c>
      <c r="Q56" s="330"/>
      <c r="R56" s="329">
        <v>2851</v>
      </c>
      <c r="S56" s="329"/>
      <c r="T56" s="339">
        <f t="shared" ref="T56" si="17">+R56/$D56*100</f>
        <v>76.352437064809848</v>
      </c>
      <c r="U56" s="330"/>
      <c r="V56" s="329">
        <v>2613</v>
      </c>
      <c r="W56" s="329"/>
      <c r="X56" s="339">
        <f t="shared" ref="X56" si="18">+V56/$D56*100</f>
        <v>69.978575254418857</v>
      </c>
      <c r="Y56" s="330"/>
    </row>
    <row r="57" spans="1:25" s="214" customFormat="1" ht="15" customHeight="1" x14ac:dyDescent="0.3">
      <c r="A57" s="323"/>
      <c r="B57" s="331" t="s">
        <v>44</v>
      </c>
      <c r="C57" s="333"/>
      <c r="D57" s="329"/>
      <c r="E57" s="329"/>
      <c r="F57" s="329"/>
      <c r="G57" s="329"/>
      <c r="H57" s="339"/>
      <c r="I57" s="330"/>
      <c r="J57" s="329"/>
      <c r="K57" s="329"/>
      <c r="L57" s="339"/>
      <c r="M57" s="330"/>
      <c r="N57" s="329"/>
      <c r="O57" s="329"/>
      <c r="P57" s="339"/>
      <c r="Q57" s="330"/>
      <c r="R57" s="329"/>
      <c r="S57" s="329"/>
      <c r="T57" s="339"/>
      <c r="U57" s="330"/>
      <c r="V57" s="329"/>
      <c r="W57" s="329"/>
      <c r="X57" s="339"/>
      <c r="Y57" s="330"/>
    </row>
    <row r="58" spans="1:25" s="214" customFormat="1" ht="6.6" customHeight="1" x14ac:dyDescent="0.3">
      <c r="A58" s="323"/>
      <c r="B58" s="86"/>
      <c r="C58" s="333"/>
      <c r="D58" s="329"/>
      <c r="E58" s="329"/>
      <c r="F58" s="329"/>
      <c r="G58" s="329"/>
      <c r="H58" s="339"/>
      <c r="I58" s="330"/>
      <c r="J58" s="329"/>
      <c r="K58" s="329"/>
      <c r="L58" s="339"/>
      <c r="M58" s="330"/>
      <c r="N58" s="329"/>
      <c r="O58" s="329"/>
      <c r="P58" s="339"/>
      <c r="Q58" s="330"/>
      <c r="R58" s="329"/>
      <c r="S58" s="329"/>
      <c r="T58" s="339"/>
      <c r="U58" s="330"/>
      <c r="V58" s="329"/>
      <c r="W58" s="329"/>
      <c r="X58" s="339"/>
      <c r="Y58" s="330"/>
    </row>
    <row r="59" spans="1:25" s="214" customFormat="1" ht="15" customHeight="1" x14ac:dyDescent="0.3">
      <c r="A59" s="323"/>
      <c r="B59" s="116" t="s">
        <v>43</v>
      </c>
      <c r="C59" s="333"/>
      <c r="D59" s="329">
        <v>37800</v>
      </c>
      <c r="E59" s="329"/>
      <c r="F59" s="329">
        <v>35558</v>
      </c>
      <c r="G59" s="329"/>
      <c r="H59" s="339">
        <f t="shared" si="9"/>
        <v>94.068783068783063</v>
      </c>
      <c r="I59" s="330"/>
      <c r="J59" s="329">
        <v>33424</v>
      </c>
      <c r="K59" s="329"/>
      <c r="L59" s="339">
        <f>+J59/$D59*100</f>
        <v>88.423280423280431</v>
      </c>
      <c r="M59" s="330"/>
      <c r="N59" s="329">
        <v>31843</v>
      </c>
      <c r="O59" s="329"/>
      <c r="P59" s="339">
        <f t="shared" ref="P59" si="19">+N59/$D59*100</f>
        <v>84.240740740740733</v>
      </c>
      <c r="Q59" s="330"/>
      <c r="R59" s="329">
        <v>27552</v>
      </c>
      <c r="S59" s="329"/>
      <c r="T59" s="339">
        <f t="shared" ref="T59" si="20">+R59/$D59*100</f>
        <v>72.888888888888886</v>
      </c>
      <c r="U59" s="330"/>
      <c r="V59" s="329">
        <v>25084</v>
      </c>
      <c r="W59" s="329"/>
      <c r="X59" s="339">
        <f t="shared" ref="X59" si="21">+V59/$D59*100</f>
        <v>66.359788359788368</v>
      </c>
      <c r="Y59" s="330"/>
    </row>
    <row r="60" spans="1:25" s="214" customFormat="1" ht="15" customHeight="1" x14ac:dyDescent="0.3">
      <c r="A60" s="323"/>
      <c r="B60" s="331" t="s">
        <v>42</v>
      </c>
      <c r="C60" s="333"/>
      <c r="D60" s="329"/>
      <c r="E60" s="329"/>
      <c r="F60" s="329"/>
      <c r="G60" s="329"/>
      <c r="H60" s="330"/>
      <c r="I60" s="330"/>
      <c r="J60" s="329"/>
      <c r="K60" s="329"/>
      <c r="L60" s="330"/>
      <c r="M60" s="330"/>
      <c r="N60" s="329"/>
      <c r="O60" s="329"/>
      <c r="P60" s="330"/>
      <c r="Q60" s="330"/>
      <c r="R60" s="329"/>
      <c r="S60" s="329"/>
      <c r="T60" s="330"/>
      <c r="U60" s="330"/>
      <c r="V60" s="329"/>
      <c r="W60" s="329"/>
      <c r="X60" s="330"/>
      <c r="Y60" s="330"/>
    </row>
    <row r="61" spans="1:25" s="214" customFormat="1" ht="15" customHeight="1" x14ac:dyDescent="0.3">
      <c r="A61" s="323"/>
      <c r="B61" s="86"/>
      <c r="C61" s="333"/>
      <c r="D61" s="329"/>
      <c r="E61" s="329"/>
      <c r="F61" s="329"/>
      <c r="G61" s="329"/>
      <c r="H61" s="330"/>
      <c r="I61" s="330"/>
      <c r="J61" s="329"/>
      <c r="K61" s="329"/>
      <c r="L61" s="330"/>
      <c r="M61" s="330"/>
      <c r="N61" s="329"/>
      <c r="O61" s="329"/>
      <c r="P61" s="330"/>
      <c r="Q61" s="330"/>
      <c r="R61" s="329"/>
      <c r="S61" s="329"/>
      <c r="T61" s="330"/>
      <c r="U61" s="330"/>
      <c r="V61" s="329"/>
      <c r="W61" s="329"/>
      <c r="X61" s="330"/>
      <c r="Y61" s="330"/>
    </row>
    <row r="62" spans="1:25" s="214" customFormat="1" ht="15" customHeight="1" thickBot="1" x14ac:dyDescent="0.35">
      <c r="A62" s="336"/>
      <c r="B62" s="336"/>
      <c r="C62" s="336"/>
      <c r="D62" s="340"/>
      <c r="E62" s="340"/>
      <c r="F62" s="340"/>
      <c r="G62" s="340"/>
      <c r="H62" s="341"/>
      <c r="I62" s="341"/>
      <c r="J62" s="340"/>
      <c r="K62" s="340"/>
      <c r="L62" s="336"/>
      <c r="M62" s="336"/>
      <c r="N62" s="340"/>
      <c r="O62" s="340"/>
      <c r="P62" s="341"/>
      <c r="Q62" s="341"/>
      <c r="R62" s="340"/>
      <c r="S62" s="340"/>
      <c r="T62" s="336"/>
      <c r="U62" s="336"/>
      <c r="V62" s="340"/>
      <c r="W62" s="340"/>
      <c r="X62" s="341"/>
      <c r="Y62" s="341"/>
    </row>
    <row r="63" spans="1:25" x14ac:dyDescent="0.25">
      <c r="A63" s="260" t="s">
        <v>180</v>
      </c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</row>
    <row r="64" spans="1:25" x14ac:dyDescent="0.25">
      <c r="A64" s="315" t="s">
        <v>182</v>
      </c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</row>
    <row r="65" spans="1:25" ht="13.8" thickBot="1" x14ac:dyDescent="0.3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</row>
    <row r="66" spans="1:25" ht="37.200000000000003" customHeight="1" thickBot="1" x14ac:dyDescent="0.3">
      <c r="A66" s="127"/>
      <c r="B66" s="317" t="s">
        <v>218</v>
      </c>
      <c r="C66" s="318"/>
      <c r="D66" s="293" t="s">
        <v>25</v>
      </c>
      <c r="E66" s="294"/>
      <c r="F66" s="295" t="s">
        <v>32</v>
      </c>
      <c r="G66" s="295"/>
      <c r="H66" s="295"/>
      <c r="I66" s="300"/>
      <c r="J66" s="295" t="s">
        <v>21</v>
      </c>
      <c r="K66" s="295"/>
      <c r="L66" s="295"/>
      <c r="M66" s="300"/>
      <c r="N66" s="295" t="s">
        <v>29</v>
      </c>
      <c r="O66" s="295"/>
      <c r="P66" s="295"/>
      <c r="Q66" s="300"/>
      <c r="R66" s="295" t="s">
        <v>31</v>
      </c>
      <c r="S66" s="295"/>
      <c r="T66" s="295"/>
      <c r="U66" s="300"/>
      <c r="V66" s="295" t="s">
        <v>30</v>
      </c>
      <c r="W66" s="295"/>
      <c r="X66" s="295"/>
      <c r="Y66" s="300"/>
    </row>
    <row r="67" spans="1:25" ht="6.6" customHeight="1" x14ac:dyDescent="0.25">
      <c r="A67" s="128"/>
      <c r="B67" s="301"/>
      <c r="C67" s="312"/>
      <c r="D67" s="298"/>
      <c r="E67" s="299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</row>
    <row r="68" spans="1:25" ht="39.6" x14ac:dyDescent="0.25">
      <c r="A68" s="128"/>
      <c r="B68" s="301"/>
      <c r="C68" s="312"/>
      <c r="D68" s="298"/>
      <c r="E68" s="299"/>
      <c r="F68" s="302" t="s">
        <v>134</v>
      </c>
      <c r="G68" s="302"/>
      <c r="H68" s="303" t="s">
        <v>118</v>
      </c>
      <c r="I68" s="303"/>
      <c r="J68" s="302" t="s">
        <v>134</v>
      </c>
      <c r="K68" s="302"/>
      <c r="L68" s="303" t="s">
        <v>118</v>
      </c>
      <c r="M68" s="303"/>
      <c r="N68" s="302" t="s">
        <v>134</v>
      </c>
      <c r="O68" s="302"/>
      <c r="P68" s="303" t="s">
        <v>118</v>
      </c>
      <c r="Q68" s="303"/>
      <c r="R68" s="302" t="s">
        <v>134</v>
      </c>
      <c r="S68" s="302"/>
      <c r="T68" s="303" t="s">
        <v>118</v>
      </c>
      <c r="U68" s="303"/>
      <c r="V68" s="302" t="s">
        <v>134</v>
      </c>
      <c r="W68" s="302"/>
      <c r="X68" s="303" t="s">
        <v>118</v>
      </c>
      <c r="Y68" s="303"/>
    </row>
    <row r="69" spans="1:25" ht="15" customHeight="1" x14ac:dyDescent="0.25">
      <c r="A69" s="128"/>
      <c r="B69" s="301"/>
      <c r="C69" s="312"/>
      <c r="D69" s="298"/>
      <c r="E69" s="299"/>
      <c r="F69" s="302"/>
      <c r="G69" s="302"/>
      <c r="H69" s="303" t="s">
        <v>62</v>
      </c>
      <c r="I69" s="303"/>
      <c r="J69" s="302"/>
      <c r="K69" s="302"/>
      <c r="L69" s="303" t="s">
        <v>62</v>
      </c>
      <c r="M69" s="303"/>
      <c r="N69" s="302"/>
      <c r="O69" s="302"/>
      <c r="P69" s="303" t="s">
        <v>62</v>
      </c>
      <c r="Q69" s="303"/>
      <c r="R69" s="302"/>
      <c r="S69" s="302"/>
      <c r="T69" s="303" t="s">
        <v>62</v>
      </c>
      <c r="U69" s="303"/>
      <c r="V69" s="302"/>
      <c r="W69" s="302"/>
      <c r="X69" s="303" t="s">
        <v>62</v>
      </c>
      <c r="Y69" s="303"/>
    </row>
    <row r="70" spans="1:25" ht="6.6" customHeight="1" thickBot="1" x14ac:dyDescent="0.3">
      <c r="A70" s="133"/>
      <c r="B70" s="319"/>
      <c r="C70" s="307"/>
      <c r="D70" s="308"/>
      <c r="E70" s="308"/>
      <c r="F70" s="309"/>
      <c r="G70" s="309"/>
      <c r="H70" s="310"/>
      <c r="I70" s="310"/>
      <c r="J70" s="309"/>
      <c r="K70" s="309"/>
      <c r="L70" s="310"/>
      <c r="M70" s="310"/>
      <c r="N70" s="309"/>
      <c r="O70" s="309"/>
      <c r="P70" s="310"/>
      <c r="Q70" s="310"/>
      <c r="R70" s="309"/>
      <c r="S70" s="309"/>
      <c r="T70" s="310"/>
      <c r="U70" s="310"/>
      <c r="V70" s="309"/>
      <c r="W70" s="309"/>
      <c r="X70" s="310"/>
      <c r="Y70" s="310"/>
    </row>
    <row r="71" spans="1:25" ht="6.6" customHeight="1" x14ac:dyDescent="0.25">
      <c r="A71" s="127"/>
      <c r="B71" s="320"/>
      <c r="C71" s="318"/>
      <c r="D71" s="294"/>
      <c r="E71" s="294"/>
      <c r="F71" s="321"/>
      <c r="G71" s="321"/>
      <c r="H71" s="322"/>
      <c r="I71" s="322"/>
      <c r="J71" s="321"/>
      <c r="K71" s="321"/>
      <c r="L71" s="322"/>
      <c r="M71" s="322"/>
      <c r="N71" s="321"/>
      <c r="O71" s="321"/>
      <c r="P71" s="322"/>
      <c r="Q71" s="322"/>
      <c r="R71" s="321"/>
      <c r="S71" s="321"/>
      <c r="T71" s="322"/>
      <c r="U71" s="322"/>
      <c r="V71" s="321"/>
      <c r="W71" s="321"/>
      <c r="X71" s="322"/>
      <c r="Y71" s="322"/>
    </row>
    <row r="72" spans="1:25" s="214" customFormat="1" ht="15" customHeight="1" x14ac:dyDescent="0.3">
      <c r="A72" s="269" t="s">
        <v>150</v>
      </c>
      <c r="B72" s="269"/>
      <c r="C72" s="269"/>
      <c r="D72" s="269"/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</row>
    <row r="73" spans="1:25" s="214" customFormat="1" ht="15" customHeight="1" x14ac:dyDescent="0.3">
      <c r="A73" s="270" t="s">
        <v>151</v>
      </c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</row>
    <row r="74" spans="1:25" s="214" customFormat="1" ht="6.6" customHeight="1" x14ac:dyDescent="0.3">
      <c r="A74" s="342"/>
      <c r="B74" s="342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</row>
    <row r="75" spans="1:25" s="214" customFormat="1" ht="15" customHeight="1" x14ac:dyDescent="0.3">
      <c r="A75" s="323"/>
      <c r="B75" s="16" t="s">
        <v>38</v>
      </c>
      <c r="C75" s="30"/>
      <c r="D75" s="326">
        <f>+SUM(D78:D90)</f>
        <v>46859</v>
      </c>
      <c r="E75" s="326"/>
      <c r="F75" s="326">
        <f>+SUM(F78:F90)</f>
        <v>45044</v>
      </c>
      <c r="G75" s="326"/>
      <c r="H75" s="327">
        <f>+F75/$D$75*100</f>
        <v>96.126677906058603</v>
      </c>
      <c r="I75" s="327"/>
      <c r="J75" s="326">
        <f>+SUM(J78:J90)</f>
        <v>42570</v>
      </c>
      <c r="K75" s="326"/>
      <c r="L75" s="327">
        <f>+J75/$D$75*100</f>
        <v>90.847009112443715</v>
      </c>
      <c r="M75" s="327"/>
      <c r="N75" s="326">
        <f>+SUM(N78:N90)</f>
        <v>40089</v>
      </c>
      <c r="O75" s="326"/>
      <c r="P75" s="327">
        <f>+N75/$D$75*100</f>
        <v>85.552401886510594</v>
      </c>
      <c r="Q75" s="327"/>
      <c r="R75" s="326">
        <f>+SUM(R78:R90)</f>
        <v>35550</v>
      </c>
      <c r="S75" s="326"/>
      <c r="T75" s="327">
        <f>+R75/$D$75*100</f>
        <v>75.865895559017488</v>
      </c>
      <c r="U75" s="327"/>
      <c r="V75" s="326">
        <f>+SUM(V78:V90)</f>
        <v>32763</v>
      </c>
      <c r="W75" s="326"/>
      <c r="X75" s="327">
        <f>+V75/$D$75*100</f>
        <v>69.918265434601679</v>
      </c>
      <c r="Y75" s="327"/>
    </row>
    <row r="76" spans="1:25" s="214" customFormat="1" ht="15" customHeight="1" x14ac:dyDescent="0.3">
      <c r="A76" s="323"/>
      <c r="B76" s="19" t="s">
        <v>39</v>
      </c>
      <c r="C76" s="30"/>
      <c r="D76" s="326"/>
      <c r="E76" s="326"/>
      <c r="F76" s="326"/>
      <c r="G76" s="326"/>
      <c r="H76" s="327"/>
      <c r="I76" s="327"/>
      <c r="J76" s="326"/>
      <c r="K76" s="326"/>
      <c r="L76" s="327"/>
      <c r="M76" s="327"/>
      <c r="N76" s="326"/>
      <c r="O76" s="326"/>
      <c r="P76" s="327"/>
      <c r="Q76" s="327"/>
      <c r="R76" s="326"/>
      <c r="S76" s="326"/>
      <c r="T76" s="327"/>
      <c r="U76" s="327"/>
      <c r="V76" s="326"/>
      <c r="W76" s="326"/>
      <c r="X76" s="327"/>
      <c r="Y76" s="327"/>
    </row>
    <row r="77" spans="1:25" s="214" customFormat="1" ht="6.6" customHeight="1" x14ac:dyDescent="0.3">
      <c r="A77" s="323"/>
      <c r="B77" s="16"/>
      <c r="C77" s="30"/>
      <c r="D77" s="326"/>
      <c r="E77" s="326"/>
      <c r="F77" s="326"/>
      <c r="G77" s="326"/>
      <c r="H77" s="327"/>
      <c r="I77" s="327"/>
      <c r="J77" s="326"/>
      <c r="K77" s="326"/>
      <c r="L77" s="327"/>
      <c r="M77" s="327"/>
      <c r="N77" s="326"/>
      <c r="O77" s="326"/>
      <c r="P77" s="327"/>
      <c r="Q77" s="327"/>
      <c r="R77" s="326"/>
      <c r="S77" s="326"/>
      <c r="T77" s="327"/>
      <c r="U77" s="327"/>
      <c r="V77" s="326"/>
      <c r="W77" s="326"/>
      <c r="X77" s="327"/>
      <c r="Y77" s="327"/>
    </row>
    <row r="78" spans="1:25" s="214" customFormat="1" ht="15" customHeight="1" x14ac:dyDescent="0.3">
      <c r="A78" s="323"/>
      <c r="B78" s="116" t="s">
        <v>40</v>
      </c>
      <c r="C78" s="333"/>
      <c r="D78" s="329">
        <v>1463</v>
      </c>
      <c r="E78" s="329"/>
      <c r="F78" s="329">
        <v>1415</v>
      </c>
      <c r="G78" s="329"/>
      <c r="H78" s="339">
        <f>+F78/$D78*100</f>
        <v>96.719070403280924</v>
      </c>
      <c r="I78" s="330"/>
      <c r="J78" s="329">
        <v>1325</v>
      </c>
      <c r="K78" s="329"/>
      <c r="L78" s="339">
        <f>+J78/$D78*100</f>
        <v>90.567327409432679</v>
      </c>
      <c r="M78" s="330"/>
      <c r="N78" s="329">
        <v>1234</v>
      </c>
      <c r="O78" s="329"/>
      <c r="P78" s="339">
        <f>+N78/$D78*100</f>
        <v>84.347231715652768</v>
      </c>
      <c r="Q78" s="330"/>
      <c r="R78" s="329">
        <v>1072</v>
      </c>
      <c r="S78" s="329"/>
      <c r="T78" s="339">
        <f>+R78/$D78*100</f>
        <v>73.274094326725901</v>
      </c>
      <c r="U78" s="330"/>
      <c r="V78" s="329">
        <v>979</v>
      </c>
      <c r="W78" s="329"/>
      <c r="X78" s="339">
        <f>+V78/$D78*100</f>
        <v>66.917293233082702</v>
      </c>
      <c r="Y78" s="330"/>
    </row>
    <row r="79" spans="1:25" s="214" customFormat="1" ht="15" customHeight="1" x14ac:dyDescent="0.3">
      <c r="A79" s="323"/>
      <c r="B79" s="331" t="s">
        <v>41</v>
      </c>
      <c r="C79" s="333"/>
      <c r="D79" s="329"/>
      <c r="E79" s="329"/>
      <c r="F79" s="329"/>
      <c r="G79" s="329"/>
      <c r="H79" s="339"/>
      <c r="I79" s="330"/>
      <c r="J79" s="329"/>
      <c r="K79" s="329"/>
      <c r="L79" s="339"/>
      <c r="M79" s="330"/>
      <c r="N79" s="329"/>
      <c r="O79" s="329"/>
      <c r="P79" s="339"/>
      <c r="Q79" s="330"/>
      <c r="R79" s="329"/>
      <c r="S79" s="329"/>
      <c r="T79" s="339"/>
      <c r="U79" s="330"/>
      <c r="V79" s="329"/>
      <c r="W79" s="329"/>
      <c r="X79" s="339"/>
      <c r="Y79" s="330"/>
    </row>
    <row r="80" spans="1:25" s="214" customFormat="1" ht="6.6" customHeight="1" x14ac:dyDescent="0.3">
      <c r="A80" s="323"/>
      <c r="B80" s="86"/>
      <c r="C80" s="333"/>
      <c r="D80" s="329"/>
      <c r="E80" s="329"/>
      <c r="F80" s="329"/>
      <c r="G80" s="329"/>
      <c r="H80" s="339"/>
      <c r="I80" s="330"/>
      <c r="J80" s="329"/>
      <c r="K80" s="329"/>
      <c r="L80" s="339"/>
      <c r="M80" s="330"/>
      <c r="N80" s="329"/>
      <c r="O80" s="329"/>
      <c r="P80" s="339"/>
      <c r="Q80" s="330"/>
      <c r="R80" s="329"/>
      <c r="S80" s="329"/>
      <c r="T80" s="339"/>
      <c r="U80" s="330"/>
      <c r="V80" s="329"/>
      <c r="W80" s="329"/>
      <c r="X80" s="339"/>
      <c r="Y80" s="330"/>
    </row>
    <row r="81" spans="1:25" s="214" customFormat="1" ht="15" customHeight="1" x14ac:dyDescent="0.3">
      <c r="A81" s="323"/>
      <c r="B81" s="116" t="s">
        <v>64</v>
      </c>
      <c r="C81" s="333"/>
      <c r="D81" s="329">
        <v>649</v>
      </c>
      <c r="E81" s="329"/>
      <c r="F81" s="329">
        <v>619</v>
      </c>
      <c r="G81" s="329"/>
      <c r="H81" s="339">
        <f t="shared" ref="H81" si="22">+F81/$D81*100</f>
        <v>95.377503852080125</v>
      </c>
      <c r="I81" s="330"/>
      <c r="J81" s="329">
        <v>590</v>
      </c>
      <c r="K81" s="329"/>
      <c r="L81" s="339">
        <f t="shared" ref="L81" si="23">+J81/$D81*100</f>
        <v>90.909090909090907</v>
      </c>
      <c r="M81" s="330"/>
      <c r="N81" s="329">
        <v>552</v>
      </c>
      <c r="O81" s="329"/>
      <c r="P81" s="339">
        <f t="shared" ref="P81" si="24">+N81/$D81*100</f>
        <v>85.05392912172573</v>
      </c>
      <c r="Q81" s="330"/>
      <c r="R81" s="329">
        <v>467</v>
      </c>
      <c r="S81" s="329"/>
      <c r="T81" s="339">
        <f t="shared" ref="T81" si="25">+R81/$D81*100</f>
        <v>71.956856702619405</v>
      </c>
      <c r="U81" s="330"/>
      <c r="V81" s="329">
        <v>419</v>
      </c>
      <c r="W81" s="329"/>
      <c r="X81" s="339">
        <f t="shared" ref="X81" si="26">+V81/$D81*100</f>
        <v>64.560862865947612</v>
      </c>
      <c r="Y81" s="330"/>
    </row>
    <row r="82" spans="1:25" s="214" customFormat="1" ht="15" customHeight="1" x14ac:dyDescent="0.3">
      <c r="A82" s="323"/>
      <c r="B82" s="331" t="s">
        <v>165</v>
      </c>
      <c r="C82" s="333"/>
      <c r="D82" s="329"/>
      <c r="E82" s="329"/>
      <c r="F82" s="329"/>
      <c r="G82" s="329"/>
      <c r="H82" s="339"/>
      <c r="I82" s="330"/>
      <c r="J82" s="329"/>
      <c r="K82" s="329"/>
      <c r="L82" s="339"/>
      <c r="M82" s="330"/>
      <c r="N82" s="329"/>
      <c r="O82" s="329"/>
      <c r="P82" s="339"/>
      <c r="Q82" s="330"/>
      <c r="R82" s="329"/>
      <c r="S82" s="329"/>
      <c r="T82" s="339"/>
      <c r="U82" s="330"/>
      <c r="V82" s="329"/>
      <c r="W82" s="329"/>
      <c r="X82" s="339"/>
      <c r="Y82" s="330"/>
    </row>
    <row r="83" spans="1:25" s="214" customFormat="1" ht="6.6" customHeight="1" x14ac:dyDescent="0.3">
      <c r="A83" s="323"/>
      <c r="B83" s="86"/>
      <c r="C83" s="333"/>
      <c r="D83" s="329"/>
      <c r="E83" s="329"/>
      <c r="F83" s="329"/>
      <c r="G83" s="329"/>
      <c r="H83" s="339"/>
      <c r="I83" s="330"/>
      <c r="J83" s="329"/>
      <c r="K83" s="329"/>
      <c r="L83" s="339"/>
      <c r="M83" s="330"/>
      <c r="N83" s="329"/>
      <c r="O83" s="329"/>
      <c r="P83" s="339"/>
      <c r="Q83" s="330"/>
      <c r="R83" s="329"/>
      <c r="S83" s="329"/>
      <c r="T83" s="339"/>
      <c r="U83" s="330"/>
      <c r="V83" s="329"/>
      <c r="W83" s="329"/>
      <c r="X83" s="339"/>
      <c r="Y83" s="330"/>
    </row>
    <row r="84" spans="1:25" s="214" customFormat="1" ht="15" customHeight="1" x14ac:dyDescent="0.3">
      <c r="A84" s="323"/>
      <c r="B84" s="116" t="s">
        <v>47</v>
      </c>
      <c r="C84" s="333"/>
      <c r="D84" s="329">
        <v>3239</v>
      </c>
      <c r="E84" s="329"/>
      <c r="F84" s="329">
        <v>3105</v>
      </c>
      <c r="G84" s="329"/>
      <c r="H84" s="339">
        <f t="shared" ref="H84" si="27">+F84/$D84*100</f>
        <v>95.862920654522995</v>
      </c>
      <c r="I84" s="330"/>
      <c r="J84" s="329">
        <v>2947</v>
      </c>
      <c r="K84" s="329"/>
      <c r="L84" s="339">
        <f t="shared" ref="L84" si="28">+J84/$D84*100</f>
        <v>90.984871874035207</v>
      </c>
      <c r="M84" s="330"/>
      <c r="N84" s="329">
        <v>2788</v>
      </c>
      <c r="O84" s="329"/>
      <c r="P84" s="339">
        <f t="shared" ref="P84" si="29">+N84/$D84*100</f>
        <v>86.075949367088612</v>
      </c>
      <c r="Q84" s="330"/>
      <c r="R84" s="329">
        <v>2456</v>
      </c>
      <c r="S84" s="329"/>
      <c r="T84" s="339">
        <f t="shared" ref="T84" si="30">+R84/$D84*100</f>
        <v>75.825872182772457</v>
      </c>
      <c r="U84" s="330"/>
      <c r="V84" s="329">
        <v>2277</v>
      </c>
      <c r="W84" s="329"/>
      <c r="X84" s="339">
        <f t="shared" ref="X84" si="31">+V84/$D84*100</f>
        <v>70.299475146650209</v>
      </c>
      <c r="Y84" s="330"/>
    </row>
    <row r="85" spans="1:25" s="214" customFormat="1" ht="15" customHeight="1" x14ac:dyDescent="0.3">
      <c r="A85" s="323"/>
      <c r="B85" s="331" t="s">
        <v>46</v>
      </c>
      <c r="C85" s="333"/>
      <c r="D85" s="329"/>
      <c r="E85" s="329"/>
      <c r="F85" s="329"/>
      <c r="G85" s="329"/>
      <c r="H85" s="339"/>
      <c r="I85" s="330"/>
      <c r="J85" s="329"/>
      <c r="K85" s="329"/>
      <c r="L85" s="339"/>
      <c r="M85" s="330"/>
      <c r="N85" s="329"/>
      <c r="O85" s="329"/>
      <c r="P85" s="339"/>
      <c r="Q85" s="330"/>
      <c r="R85" s="329"/>
      <c r="S85" s="329"/>
      <c r="T85" s="339"/>
      <c r="U85" s="330"/>
      <c r="V85" s="329"/>
      <c r="W85" s="329"/>
      <c r="X85" s="339"/>
      <c r="Y85" s="330"/>
    </row>
    <row r="86" spans="1:25" s="214" customFormat="1" ht="6.6" customHeight="1" x14ac:dyDescent="0.3">
      <c r="A86" s="323"/>
      <c r="B86" s="86"/>
      <c r="C86" s="333"/>
      <c r="D86" s="329"/>
      <c r="E86" s="329"/>
      <c r="F86" s="329"/>
      <c r="G86" s="329"/>
      <c r="H86" s="339"/>
      <c r="I86" s="330"/>
      <c r="J86" s="329"/>
      <c r="K86" s="329"/>
      <c r="L86" s="339"/>
      <c r="M86" s="330"/>
      <c r="N86" s="329"/>
      <c r="O86" s="329"/>
      <c r="P86" s="339"/>
      <c r="Q86" s="330"/>
      <c r="R86" s="329"/>
      <c r="S86" s="329"/>
      <c r="T86" s="339"/>
      <c r="U86" s="330"/>
      <c r="V86" s="329"/>
      <c r="W86" s="329"/>
      <c r="X86" s="339"/>
      <c r="Y86" s="330"/>
    </row>
    <row r="87" spans="1:25" s="214" customFormat="1" ht="15" customHeight="1" x14ac:dyDescent="0.3">
      <c r="A87" s="323"/>
      <c r="B87" s="116" t="s">
        <v>45</v>
      </c>
      <c r="C87" s="333"/>
      <c r="D87" s="329">
        <v>3563</v>
      </c>
      <c r="E87" s="329"/>
      <c r="F87" s="329">
        <v>3422</v>
      </c>
      <c r="G87" s="329"/>
      <c r="H87" s="339">
        <f t="shared" ref="H87" si="32">+F87/$D87*100</f>
        <v>96.042660679202925</v>
      </c>
      <c r="I87" s="330"/>
      <c r="J87" s="329">
        <v>3273</v>
      </c>
      <c r="K87" s="329"/>
      <c r="L87" s="339">
        <f t="shared" ref="L87" si="33">+J87/$D87*100</f>
        <v>91.860791467864161</v>
      </c>
      <c r="M87" s="330"/>
      <c r="N87" s="329">
        <v>3123</v>
      </c>
      <c r="O87" s="329"/>
      <c r="P87" s="339">
        <f t="shared" ref="P87" si="34">+N87/$D87*100</f>
        <v>87.650856020207684</v>
      </c>
      <c r="Q87" s="330"/>
      <c r="R87" s="329">
        <v>2788</v>
      </c>
      <c r="S87" s="329"/>
      <c r="T87" s="339">
        <f t="shared" ref="T87" si="35">+R87/$D87*100</f>
        <v>78.248666853774907</v>
      </c>
      <c r="U87" s="330"/>
      <c r="V87" s="329">
        <v>2593</v>
      </c>
      <c r="W87" s="329"/>
      <c r="X87" s="339">
        <f t="shared" ref="X87" si="36">+V87/$D87*100</f>
        <v>72.775750771821507</v>
      </c>
      <c r="Y87" s="330"/>
    </row>
    <row r="88" spans="1:25" s="214" customFormat="1" ht="15" customHeight="1" x14ac:dyDescent="0.3">
      <c r="A88" s="323"/>
      <c r="B88" s="331" t="s">
        <v>44</v>
      </c>
      <c r="C88" s="333"/>
      <c r="D88" s="329"/>
      <c r="E88" s="329"/>
      <c r="F88" s="329"/>
      <c r="G88" s="329"/>
      <c r="H88" s="339"/>
      <c r="I88" s="330"/>
      <c r="J88" s="329"/>
      <c r="K88" s="329"/>
      <c r="L88" s="339"/>
      <c r="M88" s="330"/>
      <c r="N88" s="329"/>
      <c r="O88" s="329"/>
      <c r="P88" s="339"/>
      <c r="Q88" s="330"/>
      <c r="R88" s="329"/>
      <c r="S88" s="329"/>
      <c r="T88" s="339"/>
      <c r="U88" s="330"/>
      <c r="V88" s="329"/>
      <c r="W88" s="329"/>
      <c r="X88" s="339"/>
      <c r="Y88" s="330"/>
    </row>
    <row r="89" spans="1:25" s="214" customFormat="1" ht="6.6" customHeight="1" x14ac:dyDescent="0.3">
      <c r="A89" s="323"/>
      <c r="B89" s="86"/>
      <c r="C89" s="333"/>
      <c r="D89" s="329"/>
      <c r="E89" s="329"/>
      <c r="F89" s="329"/>
      <c r="G89" s="329"/>
      <c r="H89" s="339"/>
      <c r="I89" s="330"/>
      <c r="J89" s="329"/>
      <c r="K89" s="329"/>
      <c r="L89" s="339"/>
      <c r="M89" s="330"/>
      <c r="N89" s="329"/>
      <c r="O89" s="329"/>
      <c r="P89" s="339"/>
      <c r="Q89" s="330"/>
      <c r="R89" s="329"/>
      <c r="S89" s="329"/>
      <c r="T89" s="339"/>
      <c r="U89" s="330"/>
      <c r="V89" s="329"/>
      <c r="W89" s="329"/>
      <c r="X89" s="339"/>
      <c r="Y89" s="330"/>
    </row>
    <row r="90" spans="1:25" s="214" customFormat="1" ht="15" customHeight="1" x14ac:dyDescent="0.3">
      <c r="A90" s="323"/>
      <c r="B90" s="116" t="s">
        <v>43</v>
      </c>
      <c r="C90" s="333"/>
      <c r="D90" s="329">
        <v>37945</v>
      </c>
      <c r="E90" s="329"/>
      <c r="F90" s="329">
        <v>36483</v>
      </c>
      <c r="G90" s="329"/>
      <c r="H90" s="339">
        <f t="shared" ref="H90" si="37">+F90/$D90*100</f>
        <v>96.147054947950977</v>
      </c>
      <c r="I90" s="330"/>
      <c r="J90" s="329">
        <v>34435</v>
      </c>
      <c r="K90" s="329"/>
      <c r="L90" s="339">
        <f t="shared" ref="L90" si="38">+J90/$D90*100</f>
        <v>90.74976940308342</v>
      </c>
      <c r="M90" s="330"/>
      <c r="N90" s="329">
        <v>32392</v>
      </c>
      <c r="O90" s="329"/>
      <c r="P90" s="339">
        <f t="shared" ref="P90" si="39">+N90/$D90*100</f>
        <v>85.365660824878105</v>
      </c>
      <c r="Q90" s="330"/>
      <c r="R90" s="329">
        <v>28767</v>
      </c>
      <c r="S90" s="329"/>
      <c r="T90" s="339">
        <f t="shared" ref="T90" si="40">+R90/$D90*100</f>
        <v>75.812359994729221</v>
      </c>
      <c r="U90" s="330"/>
      <c r="V90" s="329">
        <v>26495</v>
      </c>
      <c r="W90" s="329"/>
      <c r="X90" s="339">
        <f t="shared" ref="X90" si="41">+V90/$D90*100</f>
        <v>69.824746343391752</v>
      </c>
      <c r="Y90" s="330"/>
    </row>
    <row r="91" spans="1:25" s="214" customFormat="1" ht="15" customHeight="1" x14ac:dyDescent="0.3">
      <c r="A91" s="323"/>
      <c r="B91" s="331" t="s">
        <v>42</v>
      </c>
      <c r="C91" s="333"/>
      <c r="D91" s="329"/>
      <c r="E91" s="329"/>
      <c r="F91" s="329"/>
      <c r="G91" s="329"/>
      <c r="H91" s="330"/>
      <c r="I91" s="330"/>
      <c r="J91" s="329"/>
      <c r="K91" s="329"/>
      <c r="L91" s="330"/>
      <c r="M91" s="330"/>
      <c r="N91" s="329"/>
      <c r="O91" s="329"/>
      <c r="P91" s="330"/>
      <c r="Q91" s="330"/>
      <c r="R91" s="329"/>
      <c r="S91" s="329"/>
      <c r="T91" s="330"/>
      <c r="U91" s="330"/>
      <c r="V91" s="329"/>
      <c r="W91" s="329"/>
      <c r="X91" s="330"/>
      <c r="Y91" s="330"/>
    </row>
    <row r="92" spans="1:25" s="214" customFormat="1" ht="15" customHeight="1" x14ac:dyDescent="0.3">
      <c r="A92" s="323"/>
      <c r="B92" s="86"/>
      <c r="C92" s="333"/>
      <c r="D92" s="329"/>
      <c r="E92" s="329"/>
      <c r="F92" s="329"/>
      <c r="G92" s="329"/>
      <c r="H92" s="330"/>
      <c r="I92" s="330"/>
      <c r="J92" s="329"/>
      <c r="K92" s="329"/>
      <c r="L92" s="330"/>
      <c r="M92" s="330"/>
      <c r="N92" s="329"/>
      <c r="O92" s="329"/>
      <c r="P92" s="330"/>
      <c r="Q92" s="330"/>
      <c r="R92" s="329"/>
      <c r="S92" s="329"/>
      <c r="T92" s="330"/>
      <c r="U92" s="330"/>
      <c r="V92" s="329"/>
      <c r="W92" s="329"/>
      <c r="X92" s="330"/>
      <c r="Y92" s="330"/>
    </row>
    <row r="93" spans="1:25" s="214" customFormat="1" ht="15" customHeight="1" thickBot="1" x14ac:dyDescent="0.35">
      <c r="A93" s="336"/>
      <c r="B93" s="336"/>
      <c r="C93" s="336"/>
      <c r="D93" s="340"/>
      <c r="E93" s="340"/>
      <c r="F93" s="340"/>
      <c r="G93" s="340"/>
      <c r="H93" s="341"/>
      <c r="I93" s="341"/>
      <c r="J93" s="340"/>
      <c r="K93" s="340"/>
      <c r="L93" s="336"/>
      <c r="M93" s="336"/>
      <c r="N93" s="340"/>
      <c r="O93" s="340"/>
      <c r="P93" s="341"/>
      <c r="Q93" s="341"/>
      <c r="R93" s="340"/>
      <c r="S93" s="340"/>
      <c r="T93" s="336"/>
      <c r="U93" s="336"/>
      <c r="V93" s="340"/>
      <c r="W93" s="340"/>
      <c r="X93" s="341"/>
      <c r="Y93" s="341"/>
    </row>
    <row r="94" spans="1:25" x14ac:dyDescent="0.25">
      <c r="A94" s="260" t="s">
        <v>180</v>
      </c>
      <c r="B94" s="260"/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</row>
    <row r="95" spans="1:25" x14ac:dyDescent="0.25">
      <c r="A95" s="315" t="s">
        <v>182</v>
      </c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315"/>
      <c r="Q95" s="315"/>
      <c r="R95" s="315"/>
      <c r="S95" s="315"/>
      <c r="T95" s="315"/>
      <c r="U95" s="315"/>
      <c r="V95" s="315"/>
      <c r="W95" s="315"/>
      <c r="X95" s="315"/>
      <c r="Y95" s="315"/>
    </row>
    <row r="96" spans="1:25" ht="13.8" thickBot="1" x14ac:dyDescent="0.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</row>
    <row r="97" spans="1:25" ht="37.200000000000003" customHeight="1" thickBot="1" x14ac:dyDescent="0.3">
      <c r="A97" s="127"/>
      <c r="B97" s="317" t="s">
        <v>218</v>
      </c>
      <c r="C97" s="318"/>
      <c r="D97" s="293" t="s">
        <v>25</v>
      </c>
      <c r="E97" s="294"/>
      <c r="F97" s="295" t="s">
        <v>32</v>
      </c>
      <c r="G97" s="295"/>
      <c r="H97" s="295"/>
      <c r="I97" s="300"/>
      <c r="J97" s="295" t="s">
        <v>21</v>
      </c>
      <c r="K97" s="295"/>
      <c r="L97" s="295"/>
      <c r="M97" s="300"/>
      <c r="N97" s="295" t="s">
        <v>29</v>
      </c>
      <c r="O97" s="295"/>
      <c r="P97" s="295"/>
      <c r="Q97" s="300"/>
      <c r="R97" s="295" t="s">
        <v>31</v>
      </c>
      <c r="S97" s="295"/>
      <c r="T97" s="295"/>
      <c r="U97" s="300"/>
      <c r="V97" s="295" t="s">
        <v>30</v>
      </c>
      <c r="W97" s="295"/>
      <c r="X97" s="295"/>
      <c r="Y97" s="300"/>
    </row>
    <row r="98" spans="1:25" ht="6.6" customHeight="1" x14ac:dyDescent="0.25">
      <c r="A98" s="128"/>
      <c r="B98" s="301"/>
      <c r="C98" s="312"/>
      <c r="D98" s="298"/>
      <c r="E98" s="299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</row>
    <row r="99" spans="1:25" ht="39.6" x14ac:dyDescent="0.25">
      <c r="A99" s="128"/>
      <c r="B99" s="301"/>
      <c r="C99" s="312"/>
      <c r="D99" s="298"/>
      <c r="E99" s="299"/>
      <c r="F99" s="302" t="s">
        <v>134</v>
      </c>
      <c r="G99" s="302"/>
      <c r="H99" s="303" t="s">
        <v>118</v>
      </c>
      <c r="I99" s="303"/>
      <c r="J99" s="302" t="s">
        <v>134</v>
      </c>
      <c r="K99" s="302"/>
      <c r="L99" s="303" t="s">
        <v>118</v>
      </c>
      <c r="M99" s="303"/>
      <c r="N99" s="302" t="s">
        <v>134</v>
      </c>
      <c r="O99" s="302"/>
      <c r="P99" s="303" t="s">
        <v>118</v>
      </c>
      <c r="Q99" s="303"/>
      <c r="R99" s="302" t="s">
        <v>134</v>
      </c>
      <c r="S99" s="302"/>
      <c r="T99" s="303" t="s">
        <v>118</v>
      </c>
      <c r="U99" s="303"/>
      <c r="V99" s="302" t="s">
        <v>134</v>
      </c>
      <c r="W99" s="302"/>
      <c r="X99" s="303" t="s">
        <v>118</v>
      </c>
      <c r="Y99" s="303"/>
    </row>
    <row r="100" spans="1:25" ht="15" customHeight="1" x14ac:dyDescent="0.25">
      <c r="A100" s="128"/>
      <c r="B100" s="301"/>
      <c r="C100" s="312"/>
      <c r="D100" s="298"/>
      <c r="E100" s="299"/>
      <c r="F100" s="302"/>
      <c r="G100" s="302"/>
      <c r="H100" s="303" t="s">
        <v>62</v>
      </c>
      <c r="I100" s="303"/>
      <c r="J100" s="302"/>
      <c r="K100" s="302"/>
      <c r="L100" s="303" t="s">
        <v>62</v>
      </c>
      <c r="M100" s="303"/>
      <c r="N100" s="302"/>
      <c r="O100" s="302"/>
      <c r="P100" s="303" t="s">
        <v>62</v>
      </c>
      <c r="Q100" s="303"/>
      <c r="R100" s="302"/>
      <c r="S100" s="302"/>
      <c r="T100" s="303" t="s">
        <v>62</v>
      </c>
      <c r="U100" s="303"/>
      <c r="V100" s="302"/>
      <c r="W100" s="302"/>
      <c r="X100" s="303" t="s">
        <v>62</v>
      </c>
      <c r="Y100" s="303"/>
    </row>
    <row r="101" spans="1:25" ht="6.6" customHeight="1" thickBot="1" x14ac:dyDescent="0.3">
      <c r="A101" s="133"/>
      <c r="B101" s="319"/>
      <c r="C101" s="307"/>
      <c r="D101" s="308"/>
      <c r="E101" s="308"/>
      <c r="F101" s="309"/>
      <c r="G101" s="309"/>
      <c r="H101" s="310"/>
      <c r="I101" s="310"/>
      <c r="J101" s="309"/>
      <c r="K101" s="309"/>
      <c r="L101" s="310"/>
      <c r="M101" s="310"/>
      <c r="N101" s="309"/>
      <c r="O101" s="309"/>
      <c r="P101" s="310"/>
      <c r="Q101" s="310"/>
      <c r="R101" s="309"/>
      <c r="S101" s="309"/>
      <c r="T101" s="310"/>
      <c r="U101" s="310"/>
      <c r="V101" s="309"/>
      <c r="W101" s="309"/>
      <c r="X101" s="310"/>
      <c r="Y101" s="310"/>
    </row>
    <row r="102" spans="1:25" ht="6.6" customHeight="1" x14ac:dyDescent="0.25">
      <c r="A102" s="127"/>
      <c r="B102" s="320"/>
      <c r="C102" s="318"/>
      <c r="D102" s="294"/>
      <c r="E102" s="294"/>
      <c r="F102" s="321"/>
      <c r="G102" s="321"/>
      <c r="H102" s="322"/>
      <c r="I102" s="322"/>
      <c r="J102" s="321"/>
      <c r="K102" s="321"/>
      <c r="L102" s="322"/>
      <c r="M102" s="322"/>
      <c r="N102" s="321"/>
      <c r="O102" s="321"/>
      <c r="P102" s="322"/>
      <c r="Q102" s="322"/>
      <c r="R102" s="321"/>
      <c r="S102" s="321"/>
      <c r="T102" s="322"/>
      <c r="U102" s="322"/>
      <c r="V102" s="321"/>
      <c r="W102" s="321"/>
      <c r="X102" s="322"/>
      <c r="Y102" s="322"/>
    </row>
    <row r="103" spans="1:25" s="214" customFormat="1" ht="15" customHeight="1" x14ac:dyDescent="0.3">
      <c r="A103" s="269" t="s">
        <v>152</v>
      </c>
      <c r="B103" s="269"/>
      <c r="C103" s="269"/>
      <c r="D103" s="269"/>
      <c r="E103" s="269"/>
      <c r="F103" s="269"/>
      <c r="G103" s="269"/>
      <c r="H103" s="269"/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</row>
    <row r="104" spans="1:25" s="214" customFormat="1" ht="15" customHeight="1" x14ac:dyDescent="0.3">
      <c r="A104" s="270" t="s">
        <v>153</v>
      </c>
      <c r="B104" s="269"/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</row>
    <row r="105" spans="1:25" s="215" customFormat="1" ht="6.6" customHeight="1" x14ac:dyDescent="0.3">
      <c r="A105" s="323"/>
      <c r="B105" s="325"/>
      <c r="C105" s="325"/>
      <c r="D105" s="324"/>
      <c r="E105" s="324"/>
      <c r="F105" s="324"/>
      <c r="G105" s="324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V105" s="324"/>
      <c r="W105" s="324"/>
      <c r="X105" s="324"/>
      <c r="Y105" s="324"/>
    </row>
    <row r="106" spans="1:25" s="214" customFormat="1" ht="15" customHeight="1" x14ac:dyDescent="0.3">
      <c r="A106" s="323"/>
      <c r="B106" s="16" t="s">
        <v>38</v>
      </c>
      <c r="C106" s="30"/>
      <c r="D106" s="326">
        <f>+SUM(D109:D121)</f>
        <v>43928</v>
      </c>
      <c r="E106" s="326"/>
      <c r="F106" s="326">
        <f>+SUM(F109:F121)</f>
        <v>42668</v>
      </c>
      <c r="G106" s="326"/>
      <c r="H106" s="327">
        <f>+F106/$D$106*100</f>
        <v>97.131670005463491</v>
      </c>
      <c r="I106" s="327"/>
      <c r="J106" s="326">
        <f>+SUM(J109:J121)</f>
        <v>40133</v>
      </c>
      <c r="K106" s="326"/>
      <c r="L106" s="327">
        <f>+J106/$D$106*100</f>
        <v>91.360863230741217</v>
      </c>
      <c r="M106" s="327"/>
      <c r="N106" s="326">
        <f>+SUM(N109:N121)</f>
        <v>38332</v>
      </c>
      <c r="O106" s="326"/>
      <c r="P106" s="327">
        <f>+N106/$D$106*100</f>
        <v>87.260972500455296</v>
      </c>
      <c r="Q106" s="327"/>
      <c r="R106" s="326">
        <f>+SUM(R109:R121)</f>
        <v>34570</v>
      </c>
      <c r="S106" s="326"/>
      <c r="T106" s="327">
        <f>+R106/$D$106*100</f>
        <v>78.69695865962484</v>
      </c>
      <c r="U106" s="327"/>
      <c r="V106" s="326">
        <f>+SUM(V109:V121)</f>
        <v>0</v>
      </c>
      <c r="W106" s="326"/>
      <c r="X106" s="327">
        <f>+V106/$D$106*100</f>
        <v>0</v>
      </c>
      <c r="Y106" s="327"/>
    </row>
    <row r="107" spans="1:25" s="214" customFormat="1" ht="15" customHeight="1" x14ac:dyDescent="0.3">
      <c r="A107" s="323"/>
      <c r="B107" s="19" t="s">
        <v>39</v>
      </c>
      <c r="C107" s="30"/>
      <c r="D107" s="326"/>
      <c r="E107" s="326"/>
      <c r="F107" s="326"/>
      <c r="G107" s="326"/>
      <c r="H107" s="327"/>
      <c r="I107" s="327"/>
      <c r="J107" s="326"/>
      <c r="K107" s="326"/>
      <c r="L107" s="327"/>
      <c r="M107" s="327"/>
      <c r="N107" s="326"/>
      <c r="O107" s="326"/>
      <c r="P107" s="327"/>
      <c r="Q107" s="327"/>
      <c r="R107" s="326"/>
      <c r="S107" s="326"/>
      <c r="T107" s="327"/>
      <c r="U107" s="327"/>
      <c r="V107" s="326"/>
      <c r="W107" s="326"/>
      <c r="X107" s="327"/>
      <c r="Y107" s="327"/>
    </row>
    <row r="108" spans="1:25" s="214" customFormat="1" ht="6.6" customHeight="1" x14ac:dyDescent="0.3">
      <c r="A108" s="323"/>
      <c r="B108" s="16"/>
      <c r="C108" s="30"/>
      <c r="D108" s="326"/>
      <c r="E108" s="326"/>
      <c r="F108" s="326"/>
      <c r="G108" s="326"/>
      <c r="H108" s="327"/>
      <c r="I108" s="327"/>
      <c r="J108" s="326"/>
      <c r="K108" s="326"/>
      <c r="L108" s="327"/>
      <c r="M108" s="327"/>
      <c r="N108" s="326"/>
      <c r="O108" s="326"/>
      <c r="P108" s="327"/>
      <c r="Q108" s="327"/>
      <c r="R108" s="326"/>
      <c r="S108" s="326"/>
      <c r="T108" s="327"/>
      <c r="U108" s="327"/>
      <c r="V108" s="326"/>
      <c r="W108" s="326"/>
      <c r="X108" s="327"/>
      <c r="Y108" s="327"/>
    </row>
    <row r="109" spans="1:25" s="214" customFormat="1" ht="15" customHeight="1" x14ac:dyDescent="0.3">
      <c r="A109" s="323"/>
      <c r="B109" s="116" t="s">
        <v>40</v>
      </c>
      <c r="C109" s="333"/>
      <c r="D109" s="329">
        <v>1423</v>
      </c>
      <c r="E109" s="329"/>
      <c r="F109" s="329">
        <v>1394</v>
      </c>
      <c r="G109" s="329"/>
      <c r="H109" s="339">
        <f>+F109/$D109*100</f>
        <v>97.962052002810964</v>
      </c>
      <c r="I109" s="330"/>
      <c r="J109" s="329">
        <v>1332</v>
      </c>
      <c r="K109" s="329"/>
      <c r="L109" s="339">
        <f>+J109/$D109*100</f>
        <v>93.605059732958537</v>
      </c>
      <c r="M109" s="330"/>
      <c r="N109" s="329">
        <v>1261</v>
      </c>
      <c r="O109" s="329"/>
      <c r="P109" s="339">
        <f>+N109/$D109*100</f>
        <v>88.615600843288817</v>
      </c>
      <c r="Q109" s="330"/>
      <c r="R109" s="329">
        <v>1134</v>
      </c>
      <c r="S109" s="329"/>
      <c r="T109" s="339">
        <f>+R109/$D109*100</f>
        <v>79.690794096978209</v>
      </c>
      <c r="U109" s="330"/>
      <c r="V109" s="329">
        <v>0</v>
      </c>
      <c r="W109" s="329"/>
      <c r="X109" s="339">
        <v>0</v>
      </c>
      <c r="Y109" s="162"/>
    </row>
    <row r="110" spans="1:25" s="214" customFormat="1" ht="15" customHeight="1" x14ac:dyDescent="0.3">
      <c r="A110" s="323"/>
      <c r="B110" s="331" t="s">
        <v>41</v>
      </c>
      <c r="C110" s="333"/>
      <c r="D110" s="329"/>
      <c r="E110" s="329"/>
      <c r="F110" s="329"/>
      <c r="G110" s="329"/>
      <c r="H110" s="339"/>
      <c r="I110" s="330"/>
      <c r="J110" s="329"/>
      <c r="K110" s="329"/>
      <c r="L110" s="339"/>
      <c r="M110" s="330"/>
      <c r="N110" s="329"/>
      <c r="O110" s="329"/>
      <c r="P110" s="339"/>
      <c r="Q110" s="330"/>
      <c r="R110" s="329"/>
      <c r="S110" s="329"/>
      <c r="T110" s="339"/>
      <c r="U110" s="330"/>
      <c r="V110" s="329"/>
      <c r="W110" s="329"/>
      <c r="X110" s="339"/>
      <c r="Y110" s="162"/>
    </row>
    <row r="111" spans="1:25" s="214" customFormat="1" ht="6.6" customHeight="1" x14ac:dyDescent="0.3">
      <c r="A111" s="323"/>
      <c r="B111" s="86"/>
      <c r="C111" s="333"/>
      <c r="D111" s="329"/>
      <c r="E111" s="329"/>
      <c r="F111" s="329"/>
      <c r="G111" s="329"/>
      <c r="H111" s="339"/>
      <c r="I111" s="330"/>
      <c r="J111" s="329"/>
      <c r="K111" s="329"/>
      <c r="L111" s="339"/>
      <c r="M111" s="330"/>
      <c r="N111" s="329"/>
      <c r="O111" s="329"/>
      <c r="P111" s="339"/>
      <c r="Q111" s="330"/>
      <c r="R111" s="329"/>
      <c r="S111" s="329"/>
      <c r="T111" s="339"/>
      <c r="U111" s="330"/>
      <c r="V111" s="329"/>
      <c r="W111" s="329"/>
      <c r="X111" s="339"/>
      <c r="Y111" s="162"/>
    </row>
    <row r="112" spans="1:25" s="214" customFormat="1" ht="15" customHeight="1" x14ac:dyDescent="0.3">
      <c r="A112" s="323"/>
      <c r="B112" s="116" t="s">
        <v>64</v>
      </c>
      <c r="C112" s="333"/>
      <c r="D112" s="329">
        <v>566</v>
      </c>
      <c r="E112" s="329"/>
      <c r="F112" s="329">
        <v>552</v>
      </c>
      <c r="G112" s="329"/>
      <c r="H112" s="339">
        <f t="shared" ref="H112" si="42">+F112/$D112*100</f>
        <v>97.526501766784463</v>
      </c>
      <c r="I112" s="330"/>
      <c r="J112" s="329">
        <v>518</v>
      </c>
      <c r="K112" s="329"/>
      <c r="L112" s="339">
        <f t="shared" ref="L112" si="43">+J112/$D112*100</f>
        <v>91.519434628975262</v>
      </c>
      <c r="M112" s="330"/>
      <c r="N112" s="329">
        <v>498</v>
      </c>
      <c r="O112" s="329"/>
      <c r="P112" s="339">
        <f t="shared" ref="P112" si="44">+N112/$D112*100</f>
        <v>87.985865724381625</v>
      </c>
      <c r="Q112" s="330"/>
      <c r="R112" s="329">
        <v>439</v>
      </c>
      <c r="S112" s="329"/>
      <c r="T112" s="339">
        <f t="shared" ref="T112" si="45">+R112/$D112*100</f>
        <v>77.561837455830386</v>
      </c>
      <c r="U112" s="330"/>
      <c r="V112" s="329">
        <v>0</v>
      </c>
      <c r="W112" s="329"/>
      <c r="X112" s="339">
        <v>0</v>
      </c>
      <c r="Y112" s="162"/>
    </row>
    <row r="113" spans="1:25" s="214" customFormat="1" ht="15" customHeight="1" x14ac:dyDescent="0.3">
      <c r="A113" s="323"/>
      <c r="B113" s="331" t="s">
        <v>165</v>
      </c>
      <c r="C113" s="333"/>
      <c r="D113" s="329"/>
      <c r="E113" s="329"/>
      <c r="F113" s="329"/>
      <c r="G113" s="329"/>
      <c r="H113" s="339"/>
      <c r="I113" s="330"/>
      <c r="J113" s="329"/>
      <c r="K113" s="329"/>
      <c r="L113" s="339"/>
      <c r="M113" s="330"/>
      <c r="N113" s="329"/>
      <c r="O113" s="329"/>
      <c r="P113" s="339"/>
      <c r="Q113" s="330"/>
      <c r="R113" s="329"/>
      <c r="S113" s="329"/>
      <c r="T113" s="339"/>
      <c r="U113" s="330"/>
      <c r="V113" s="329"/>
      <c r="W113" s="329"/>
      <c r="X113" s="339"/>
      <c r="Y113" s="162"/>
    </row>
    <row r="114" spans="1:25" s="214" customFormat="1" ht="6.6" customHeight="1" x14ac:dyDescent="0.3">
      <c r="A114" s="323"/>
      <c r="B114" s="86"/>
      <c r="C114" s="333"/>
      <c r="D114" s="329"/>
      <c r="E114" s="329"/>
      <c r="F114" s="329"/>
      <c r="G114" s="329"/>
      <c r="H114" s="339"/>
      <c r="I114" s="330"/>
      <c r="J114" s="329"/>
      <c r="K114" s="329"/>
      <c r="L114" s="339"/>
      <c r="M114" s="330"/>
      <c r="N114" s="329"/>
      <c r="O114" s="329"/>
      <c r="P114" s="339"/>
      <c r="Q114" s="330"/>
      <c r="R114" s="329"/>
      <c r="S114" s="329"/>
      <c r="T114" s="339"/>
      <c r="U114" s="330"/>
      <c r="V114" s="329"/>
      <c r="W114" s="329"/>
      <c r="X114" s="339"/>
      <c r="Y114" s="162"/>
    </row>
    <row r="115" spans="1:25" s="214" customFormat="1" ht="15" customHeight="1" x14ac:dyDescent="0.3">
      <c r="A115" s="323"/>
      <c r="B115" s="116" t="s">
        <v>47</v>
      </c>
      <c r="C115" s="333"/>
      <c r="D115" s="329">
        <v>3001</v>
      </c>
      <c r="E115" s="329"/>
      <c r="F115" s="329">
        <v>2905</v>
      </c>
      <c r="G115" s="329"/>
      <c r="H115" s="339">
        <f t="shared" ref="H115" si="46">+F115/$D115*100</f>
        <v>96.80106631122959</v>
      </c>
      <c r="I115" s="330"/>
      <c r="J115" s="329">
        <v>2726</v>
      </c>
      <c r="K115" s="329"/>
      <c r="L115" s="339">
        <f t="shared" ref="L115" si="47">+J115/$D115*100</f>
        <v>90.836387870709771</v>
      </c>
      <c r="M115" s="330"/>
      <c r="N115" s="329">
        <v>2589</v>
      </c>
      <c r="O115" s="329"/>
      <c r="P115" s="339">
        <f t="shared" ref="P115" si="48">+N115/$D115*100</f>
        <v>86.271242919026989</v>
      </c>
      <c r="Q115" s="330"/>
      <c r="R115" s="329">
        <v>2317</v>
      </c>
      <c r="S115" s="329"/>
      <c r="T115" s="339">
        <f t="shared" ref="T115" si="49">+R115/$D115*100</f>
        <v>77.207597467510823</v>
      </c>
      <c r="U115" s="330"/>
      <c r="V115" s="11">
        <v>0</v>
      </c>
      <c r="W115" s="11"/>
      <c r="X115" s="339">
        <v>0</v>
      </c>
      <c r="Y115" s="162"/>
    </row>
    <row r="116" spans="1:25" s="214" customFormat="1" ht="15" customHeight="1" x14ac:dyDescent="0.3">
      <c r="A116" s="323"/>
      <c r="B116" s="331" t="s">
        <v>46</v>
      </c>
      <c r="C116" s="333"/>
      <c r="D116" s="329"/>
      <c r="E116" s="329"/>
      <c r="F116" s="329"/>
      <c r="G116" s="329"/>
      <c r="H116" s="339"/>
      <c r="I116" s="330"/>
      <c r="J116" s="329"/>
      <c r="K116" s="329"/>
      <c r="L116" s="339"/>
      <c r="M116" s="330"/>
      <c r="N116" s="329"/>
      <c r="O116" s="329"/>
      <c r="P116" s="339"/>
      <c r="Q116" s="330"/>
      <c r="R116" s="329"/>
      <c r="S116" s="329"/>
      <c r="T116" s="339"/>
      <c r="U116" s="330"/>
      <c r="V116" s="11"/>
      <c r="W116" s="11"/>
      <c r="X116" s="339"/>
      <c r="Y116" s="162"/>
    </row>
    <row r="117" spans="1:25" s="214" customFormat="1" ht="6.6" customHeight="1" x14ac:dyDescent="0.3">
      <c r="A117" s="323"/>
      <c r="B117" s="86"/>
      <c r="C117" s="333"/>
      <c r="D117" s="329"/>
      <c r="E117" s="329"/>
      <c r="F117" s="329"/>
      <c r="G117" s="329"/>
      <c r="H117" s="339"/>
      <c r="I117" s="330"/>
      <c r="J117" s="329"/>
      <c r="K117" s="329"/>
      <c r="L117" s="339"/>
      <c r="M117" s="330"/>
      <c r="N117" s="329"/>
      <c r="O117" s="329"/>
      <c r="P117" s="339"/>
      <c r="Q117" s="330"/>
      <c r="R117" s="329"/>
      <c r="S117" s="329"/>
      <c r="T117" s="339"/>
      <c r="U117" s="330"/>
      <c r="V117" s="11"/>
      <c r="W117" s="11"/>
      <c r="X117" s="339"/>
      <c r="Y117" s="162"/>
    </row>
    <row r="118" spans="1:25" s="214" customFormat="1" ht="15" customHeight="1" x14ac:dyDescent="0.3">
      <c r="A118" s="323"/>
      <c r="B118" s="116" t="s">
        <v>45</v>
      </c>
      <c r="C118" s="333"/>
      <c r="D118" s="329">
        <v>3399</v>
      </c>
      <c r="E118" s="329"/>
      <c r="F118" s="329">
        <v>3316</v>
      </c>
      <c r="G118" s="329"/>
      <c r="H118" s="339">
        <f t="shared" ref="H118" si="50">+F118/$D118*100</f>
        <v>97.55810532509561</v>
      </c>
      <c r="I118" s="330"/>
      <c r="J118" s="329">
        <v>3167</v>
      </c>
      <c r="K118" s="329"/>
      <c r="L118" s="339">
        <f t="shared" ref="L118" si="51">+J118/$D118*100</f>
        <v>93.174463077375705</v>
      </c>
      <c r="M118" s="330"/>
      <c r="N118" s="329">
        <v>3047</v>
      </c>
      <c r="O118" s="329"/>
      <c r="P118" s="339">
        <f t="shared" ref="P118" si="52">+N118/$D118*100</f>
        <v>89.644012944983814</v>
      </c>
      <c r="Q118" s="330"/>
      <c r="R118" s="329">
        <v>2728</v>
      </c>
      <c r="S118" s="329"/>
      <c r="T118" s="339">
        <f t="shared" ref="T118" si="53">+R118/$D118*100</f>
        <v>80.258899676375407</v>
      </c>
      <c r="U118" s="330"/>
      <c r="V118" s="11">
        <v>0</v>
      </c>
      <c r="W118" s="11"/>
      <c r="X118" s="339">
        <v>0</v>
      </c>
      <c r="Y118" s="162"/>
    </row>
    <row r="119" spans="1:25" s="214" customFormat="1" ht="15" customHeight="1" x14ac:dyDescent="0.3">
      <c r="A119" s="323"/>
      <c r="B119" s="331" t="s">
        <v>44</v>
      </c>
      <c r="C119" s="333"/>
      <c r="D119" s="329"/>
      <c r="E119" s="329"/>
      <c r="F119" s="329"/>
      <c r="G119" s="329"/>
      <c r="H119" s="339"/>
      <c r="I119" s="330"/>
      <c r="J119" s="329"/>
      <c r="K119" s="329"/>
      <c r="L119" s="339"/>
      <c r="M119" s="330"/>
      <c r="N119" s="329"/>
      <c r="O119" s="329"/>
      <c r="P119" s="339"/>
      <c r="Q119" s="330"/>
      <c r="R119" s="329"/>
      <c r="S119" s="329"/>
      <c r="T119" s="339"/>
      <c r="U119" s="330"/>
      <c r="V119" s="11"/>
      <c r="W119" s="11"/>
      <c r="X119" s="339"/>
      <c r="Y119" s="162"/>
    </row>
    <row r="120" spans="1:25" s="214" customFormat="1" ht="6.6" customHeight="1" x14ac:dyDescent="0.3">
      <c r="A120" s="323"/>
      <c r="B120" s="86"/>
      <c r="C120" s="333"/>
      <c r="D120" s="329"/>
      <c r="E120" s="329"/>
      <c r="F120" s="329"/>
      <c r="G120" s="329"/>
      <c r="H120" s="339"/>
      <c r="I120" s="330"/>
      <c r="J120" s="329"/>
      <c r="K120" s="329"/>
      <c r="L120" s="339"/>
      <c r="M120" s="330"/>
      <c r="N120" s="329"/>
      <c r="O120" s="329"/>
      <c r="P120" s="339"/>
      <c r="Q120" s="330"/>
      <c r="R120" s="329"/>
      <c r="S120" s="329"/>
      <c r="T120" s="339"/>
      <c r="U120" s="330"/>
      <c r="V120" s="11"/>
      <c r="W120" s="11"/>
      <c r="X120" s="339"/>
      <c r="Y120" s="162"/>
    </row>
    <row r="121" spans="1:25" s="214" customFormat="1" ht="15" customHeight="1" x14ac:dyDescent="0.3">
      <c r="A121" s="323"/>
      <c r="B121" s="116" t="s">
        <v>43</v>
      </c>
      <c r="C121" s="333"/>
      <c r="D121" s="329">
        <v>35539</v>
      </c>
      <c r="E121" s="329"/>
      <c r="F121" s="329">
        <v>34501</v>
      </c>
      <c r="G121" s="329"/>
      <c r="H121" s="339">
        <f t="shared" ref="H121" si="54">+F121/$D121*100</f>
        <v>97.079265032780896</v>
      </c>
      <c r="I121" s="330"/>
      <c r="J121" s="329">
        <v>32390</v>
      </c>
      <c r="K121" s="329"/>
      <c r="L121" s="339">
        <f t="shared" ref="L121" si="55">+J121/$D121*100</f>
        <v>91.139311742029889</v>
      </c>
      <c r="M121" s="330"/>
      <c r="N121" s="329">
        <v>30937</v>
      </c>
      <c r="O121" s="329"/>
      <c r="P121" s="339">
        <f t="shared" ref="P121" si="56">+N121/$D121*100</f>
        <v>87.050845549959206</v>
      </c>
      <c r="Q121" s="330"/>
      <c r="R121" s="329">
        <v>27952</v>
      </c>
      <c r="S121" s="329"/>
      <c r="T121" s="339">
        <f t="shared" ref="T121" si="57">+R121/$D121*100</f>
        <v>78.65162216156898</v>
      </c>
      <c r="U121" s="330"/>
      <c r="V121" s="11">
        <v>0</v>
      </c>
      <c r="W121" s="11"/>
      <c r="X121" s="339">
        <v>0</v>
      </c>
      <c r="Y121" s="162"/>
    </row>
    <row r="122" spans="1:25" s="214" customFormat="1" ht="15" customHeight="1" x14ac:dyDescent="0.3">
      <c r="A122" s="323"/>
      <c r="B122" s="331" t="s">
        <v>42</v>
      </c>
      <c r="C122" s="333"/>
      <c r="D122" s="329"/>
      <c r="E122" s="329"/>
      <c r="F122" s="329"/>
      <c r="G122" s="329"/>
      <c r="H122" s="330"/>
      <c r="I122" s="330"/>
      <c r="J122" s="329"/>
      <c r="K122" s="329"/>
      <c r="L122" s="330"/>
      <c r="M122" s="330"/>
      <c r="N122" s="329"/>
      <c r="O122" s="329"/>
      <c r="P122" s="330"/>
      <c r="Q122" s="330"/>
      <c r="R122" s="329"/>
      <c r="S122" s="329"/>
      <c r="T122" s="330"/>
      <c r="U122" s="330"/>
      <c r="V122" s="11"/>
      <c r="W122" s="11"/>
      <c r="X122" s="162"/>
      <c r="Y122" s="162"/>
    </row>
    <row r="123" spans="1:25" s="214" customFormat="1" ht="15" customHeight="1" x14ac:dyDescent="0.3">
      <c r="A123" s="323"/>
      <c r="B123" s="331"/>
      <c r="C123" s="333"/>
      <c r="D123" s="329"/>
      <c r="E123" s="329"/>
      <c r="F123" s="329"/>
      <c r="G123" s="329"/>
      <c r="H123" s="330"/>
      <c r="I123" s="330"/>
      <c r="J123" s="329"/>
      <c r="K123" s="329"/>
      <c r="L123" s="330"/>
      <c r="M123" s="330"/>
      <c r="N123" s="329"/>
      <c r="O123" s="329"/>
      <c r="P123" s="330"/>
      <c r="Q123" s="330"/>
      <c r="R123" s="329"/>
      <c r="S123" s="329"/>
      <c r="T123" s="330"/>
      <c r="U123" s="330"/>
      <c r="V123" s="11"/>
      <c r="W123" s="11"/>
      <c r="X123" s="162"/>
      <c r="Y123" s="162"/>
    </row>
    <row r="124" spans="1:25" s="214" customFormat="1" ht="15" customHeight="1" thickBot="1" x14ac:dyDescent="0.35">
      <c r="A124" s="336"/>
      <c r="B124" s="336"/>
      <c r="C124" s="336"/>
      <c r="D124" s="340"/>
      <c r="E124" s="340"/>
      <c r="F124" s="340"/>
      <c r="G124" s="340"/>
      <c r="H124" s="341"/>
      <c r="I124" s="341"/>
      <c r="J124" s="340"/>
      <c r="K124" s="340"/>
      <c r="L124" s="336"/>
      <c r="M124" s="336"/>
      <c r="N124" s="340"/>
      <c r="O124" s="340"/>
      <c r="P124" s="341"/>
      <c r="Q124" s="341"/>
      <c r="R124" s="340"/>
      <c r="S124" s="340"/>
      <c r="T124" s="336"/>
      <c r="U124" s="336"/>
      <c r="V124" s="336"/>
      <c r="W124" s="336"/>
      <c r="X124" s="341"/>
      <c r="Y124" s="341"/>
    </row>
    <row r="125" spans="1:25" x14ac:dyDescent="0.25">
      <c r="A125" s="260" t="s">
        <v>180</v>
      </c>
      <c r="B125" s="260"/>
      <c r="C125" s="260"/>
      <c r="D125" s="260"/>
      <c r="E125" s="260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</row>
    <row r="126" spans="1:25" x14ac:dyDescent="0.25">
      <c r="A126" s="315" t="s">
        <v>182</v>
      </c>
      <c r="B126" s="315"/>
      <c r="C126" s="315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</row>
    <row r="127" spans="1:25" ht="13.8" thickBot="1" x14ac:dyDescent="0.3">
      <c r="A127" s="316"/>
      <c r="B127" s="316"/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  <c r="X127" s="316"/>
      <c r="Y127" s="316"/>
    </row>
    <row r="128" spans="1:25" ht="37.200000000000003" customHeight="1" thickBot="1" x14ac:dyDescent="0.3">
      <c r="A128" s="127"/>
      <c r="B128" s="317" t="s">
        <v>218</v>
      </c>
      <c r="C128" s="318"/>
      <c r="D128" s="293" t="s">
        <v>25</v>
      </c>
      <c r="E128" s="294"/>
      <c r="F128" s="295" t="s">
        <v>32</v>
      </c>
      <c r="G128" s="295"/>
      <c r="H128" s="295"/>
      <c r="I128" s="300"/>
      <c r="J128" s="295" t="s">
        <v>21</v>
      </c>
      <c r="K128" s="295"/>
      <c r="L128" s="295"/>
      <c r="M128" s="300"/>
      <c r="N128" s="295" t="s">
        <v>29</v>
      </c>
      <c r="O128" s="295"/>
      <c r="P128" s="295"/>
      <c r="Q128" s="300"/>
      <c r="R128" s="295" t="s">
        <v>31</v>
      </c>
      <c r="S128" s="295"/>
      <c r="T128" s="295"/>
      <c r="U128" s="300"/>
      <c r="V128" s="295" t="s">
        <v>30</v>
      </c>
      <c r="W128" s="295"/>
      <c r="X128" s="295"/>
      <c r="Y128" s="300"/>
    </row>
    <row r="129" spans="1:25" ht="6.6" customHeight="1" x14ac:dyDescent="0.25">
      <c r="A129" s="128"/>
      <c r="B129" s="301"/>
      <c r="C129" s="312"/>
      <c r="D129" s="298"/>
      <c r="E129" s="299"/>
      <c r="F129" s="300"/>
      <c r="G129" s="300"/>
      <c r="H129" s="300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</row>
    <row r="130" spans="1:25" ht="39.6" x14ac:dyDescent="0.25">
      <c r="A130" s="128"/>
      <c r="B130" s="301"/>
      <c r="C130" s="312"/>
      <c r="D130" s="298"/>
      <c r="E130" s="299"/>
      <c r="F130" s="302" t="s">
        <v>134</v>
      </c>
      <c r="G130" s="302"/>
      <c r="H130" s="303" t="s">
        <v>118</v>
      </c>
      <c r="I130" s="303"/>
      <c r="J130" s="302" t="s">
        <v>134</v>
      </c>
      <c r="K130" s="302"/>
      <c r="L130" s="303" t="s">
        <v>118</v>
      </c>
      <c r="M130" s="303"/>
      <c r="N130" s="302" t="s">
        <v>134</v>
      </c>
      <c r="O130" s="302"/>
      <c r="P130" s="303" t="s">
        <v>118</v>
      </c>
      <c r="Q130" s="303"/>
      <c r="R130" s="302" t="s">
        <v>134</v>
      </c>
      <c r="S130" s="302"/>
      <c r="T130" s="303" t="s">
        <v>118</v>
      </c>
      <c r="U130" s="303"/>
      <c r="V130" s="302" t="s">
        <v>134</v>
      </c>
      <c r="W130" s="302"/>
      <c r="X130" s="303" t="s">
        <v>118</v>
      </c>
      <c r="Y130" s="303"/>
    </row>
    <row r="131" spans="1:25" ht="15" customHeight="1" x14ac:dyDescent="0.25">
      <c r="A131" s="128"/>
      <c r="B131" s="301"/>
      <c r="C131" s="312"/>
      <c r="D131" s="298"/>
      <c r="E131" s="299"/>
      <c r="F131" s="302"/>
      <c r="G131" s="302"/>
      <c r="H131" s="303" t="s">
        <v>62</v>
      </c>
      <c r="I131" s="303"/>
      <c r="J131" s="302"/>
      <c r="K131" s="302"/>
      <c r="L131" s="303" t="s">
        <v>62</v>
      </c>
      <c r="M131" s="303"/>
      <c r="N131" s="302"/>
      <c r="O131" s="302"/>
      <c r="P131" s="303" t="s">
        <v>62</v>
      </c>
      <c r="Q131" s="303"/>
      <c r="R131" s="302"/>
      <c r="S131" s="302"/>
      <c r="T131" s="303" t="s">
        <v>62</v>
      </c>
      <c r="U131" s="303"/>
      <c r="V131" s="302"/>
      <c r="W131" s="302"/>
      <c r="X131" s="303" t="s">
        <v>62</v>
      </c>
      <c r="Y131" s="303"/>
    </row>
    <row r="132" spans="1:25" ht="6.6" customHeight="1" thickBot="1" x14ac:dyDescent="0.3">
      <c r="A132" s="133"/>
      <c r="B132" s="319"/>
      <c r="C132" s="307"/>
      <c r="D132" s="308"/>
      <c r="E132" s="308"/>
      <c r="F132" s="309"/>
      <c r="G132" s="309"/>
      <c r="H132" s="310"/>
      <c r="I132" s="310"/>
      <c r="J132" s="309"/>
      <c r="K132" s="309"/>
      <c r="L132" s="310"/>
      <c r="M132" s="310"/>
      <c r="N132" s="309"/>
      <c r="O132" s="309"/>
      <c r="P132" s="310"/>
      <c r="Q132" s="310"/>
      <c r="R132" s="309"/>
      <c r="S132" s="309"/>
      <c r="T132" s="310"/>
      <c r="U132" s="310"/>
      <c r="V132" s="309"/>
      <c r="W132" s="309"/>
      <c r="X132" s="310"/>
      <c r="Y132" s="310"/>
    </row>
    <row r="133" spans="1:25" ht="6.6" customHeight="1" x14ac:dyDescent="0.25">
      <c r="A133" s="127"/>
      <c r="B133" s="320"/>
      <c r="C133" s="318"/>
      <c r="D133" s="294"/>
      <c r="E133" s="294"/>
      <c r="F133" s="321"/>
      <c r="G133" s="321"/>
      <c r="H133" s="322"/>
      <c r="I133" s="322"/>
      <c r="J133" s="321"/>
      <c r="K133" s="321"/>
      <c r="L133" s="322"/>
      <c r="M133" s="322"/>
      <c r="N133" s="321"/>
      <c r="O133" s="321"/>
      <c r="P133" s="322"/>
      <c r="Q133" s="322"/>
      <c r="R133" s="321"/>
      <c r="S133" s="321"/>
      <c r="T133" s="322"/>
      <c r="U133" s="322"/>
      <c r="V133" s="321"/>
      <c r="W133" s="321"/>
      <c r="X133" s="322"/>
      <c r="Y133" s="322"/>
    </row>
    <row r="134" spans="1:25" s="214" customFormat="1" ht="15" customHeight="1" x14ac:dyDescent="0.3">
      <c r="A134" s="269" t="s">
        <v>154</v>
      </c>
      <c r="B134" s="269"/>
      <c r="C134" s="269"/>
      <c r="D134" s="269"/>
      <c r="E134" s="269"/>
      <c r="F134" s="269"/>
      <c r="G134" s="269"/>
      <c r="H134" s="269"/>
      <c r="I134" s="269"/>
      <c r="J134" s="269"/>
      <c r="K134" s="269"/>
      <c r="L134" s="269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269"/>
      <c r="Y134" s="269"/>
    </row>
    <row r="135" spans="1:25" s="214" customFormat="1" ht="15" customHeight="1" x14ac:dyDescent="0.3">
      <c r="A135" s="270" t="s">
        <v>155</v>
      </c>
      <c r="B135" s="269"/>
      <c r="C135" s="269"/>
      <c r="D135" s="269"/>
      <c r="E135" s="269"/>
      <c r="F135" s="269"/>
      <c r="G135" s="269"/>
      <c r="H135" s="269"/>
      <c r="I135" s="269"/>
      <c r="J135" s="269"/>
      <c r="K135" s="269"/>
      <c r="L135" s="269"/>
      <c r="M135" s="269"/>
      <c r="N135" s="269"/>
      <c r="O135" s="269"/>
      <c r="P135" s="269"/>
      <c r="Q135" s="269"/>
      <c r="R135" s="269"/>
      <c r="S135" s="269"/>
      <c r="T135" s="269"/>
      <c r="U135" s="269"/>
      <c r="V135" s="269"/>
      <c r="W135" s="269"/>
      <c r="X135" s="269"/>
      <c r="Y135" s="269"/>
    </row>
    <row r="136" spans="1:25" s="215" customFormat="1" ht="6.6" customHeight="1" x14ac:dyDescent="0.3">
      <c r="A136" s="343"/>
      <c r="B136" s="343"/>
      <c r="C136" s="343"/>
      <c r="D136" s="344"/>
      <c r="E136" s="344"/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  <c r="R136" s="344"/>
      <c r="S136" s="344"/>
      <c r="T136" s="344"/>
      <c r="U136" s="344"/>
      <c r="V136" s="344"/>
      <c r="W136" s="344"/>
      <c r="X136" s="344"/>
      <c r="Y136" s="324"/>
    </row>
    <row r="137" spans="1:25" s="214" customFormat="1" ht="15" customHeight="1" x14ac:dyDescent="0.3">
      <c r="A137" s="323"/>
      <c r="B137" s="16" t="s">
        <v>38</v>
      </c>
      <c r="C137" s="30"/>
      <c r="D137" s="326">
        <f>+SUM(D140:D152)</f>
        <v>45314</v>
      </c>
      <c r="E137" s="326"/>
      <c r="F137" s="326">
        <f>+SUM(F140:F152)</f>
        <v>43823</v>
      </c>
      <c r="G137" s="326"/>
      <c r="H137" s="327">
        <f>+F137/$D$137*100</f>
        <v>96.70962616409939</v>
      </c>
      <c r="I137" s="327"/>
      <c r="J137" s="326">
        <f>+SUM(J140:J152)</f>
        <v>41491</v>
      </c>
      <c r="K137" s="326"/>
      <c r="L137" s="327">
        <f>+J137/$D$137*100</f>
        <v>91.563313766164981</v>
      </c>
      <c r="M137" s="327"/>
      <c r="N137" s="326">
        <f>+SUM(N140:N152)</f>
        <v>39405</v>
      </c>
      <c r="O137" s="326"/>
      <c r="P137" s="327">
        <f>+N137/$D$137*100</f>
        <v>86.959879948801699</v>
      </c>
      <c r="Q137" s="327"/>
      <c r="R137" s="326">
        <f>+SUM(R140:R152)</f>
        <v>0</v>
      </c>
      <c r="S137" s="326"/>
      <c r="T137" s="327">
        <f>+R137/$D$137*100</f>
        <v>0</v>
      </c>
      <c r="U137" s="327"/>
      <c r="V137" s="326">
        <f>+SUM(V140:V152)</f>
        <v>0</v>
      </c>
      <c r="W137" s="326"/>
      <c r="X137" s="327">
        <f>+V137/$D$137*100</f>
        <v>0</v>
      </c>
      <c r="Y137" s="327"/>
    </row>
    <row r="138" spans="1:25" s="214" customFormat="1" ht="15" customHeight="1" x14ac:dyDescent="0.3">
      <c r="A138" s="323"/>
      <c r="B138" s="19" t="s">
        <v>39</v>
      </c>
      <c r="C138" s="30"/>
      <c r="D138" s="326"/>
      <c r="E138" s="326"/>
      <c r="F138" s="326"/>
      <c r="G138" s="326"/>
      <c r="H138" s="327"/>
      <c r="I138" s="327"/>
      <c r="J138" s="326"/>
      <c r="K138" s="326"/>
      <c r="L138" s="327"/>
      <c r="M138" s="327"/>
      <c r="N138" s="326"/>
      <c r="O138" s="326"/>
      <c r="P138" s="327"/>
      <c r="Q138" s="327"/>
      <c r="R138" s="326"/>
      <c r="S138" s="326"/>
      <c r="T138" s="327"/>
      <c r="U138" s="327"/>
      <c r="V138" s="326"/>
      <c r="W138" s="326"/>
      <c r="X138" s="327"/>
      <c r="Y138" s="327"/>
    </row>
    <row r="139" spans="1:25" s="214" customFormat="1" ht="6.6" customHeight="1" x14ac:dyDescent="0.3">
      <c r="A139" s="323"/>
      <c r="B139" s="16"/>
      <c r="C139" s="30"/>
      <c r="D139" s="326"/>
      <c r="E139" s="326"/>
      <c r="F139" s="326"/>
      <c r="G139" s="326"/>
      <c r="H139" s="327"/>
      <c r="I139" s="327"/>
      <c r="J139" s="326"/>
      <c r="K139" s="326"/>
      <c r="L139" s="327"/>
      <c r="M139" s="327"/>
      <c r="N139" s="326"/>
      <c r="O139" s="326"/>
      <c r="P139" s="327"/>
      <c r="Q139" s="327"/>
      <c r="R139" s="326"/>
      <c r="S139" s="326"/>
      <c r="T139" s="327"/>
      <c r="U139" s="327"/>
      <c r="V139" s="326"/>
      <c r="W139" s="326"/>
      <c r="X139" s="327"/>
      <c r="Y139" s="327"/>
    </row>
    <row r="140" spans="1:25" s="214" customFormat="1" ht="15" customHeight="1" x14ac:dyDescent="0.3">
      <c r="A140" s="323"/>
      <c r="B140" s="116" t="s">
        <v>40</v>
      </c>
      <c r="C140" s="333"/>
      <c r="D140" s="329">
        <v>1587</v>
      </c>
      <c r="E140" s="329"/>
      <c r="F140" s="329">
        <v>1526</v>
      </c>
      <c r="G140" s="329"/>
      <c r="H140" s="339">
        <f>+F140/$D140*100</f>
        <v>96.156269691241334</v>
      </c>
      <c r="I140" s="330"/>
      <c r="J140" s="329">
        <v>1452</v>
      </c>
      <c r="K140" s="329"/>
      <c r="L140" s="339">
        <f>+J140/$D140*100</f>
        <v>91.493383742911149</v>
      </c>
      <c r="M140" s="330"/>
      <c r="N140" s="329">
        <v>1386</v>
      </c>
      <c r="O140" s="329"/>
      <c r="P140" s="339">
        <f>+N140/$D140*100</f>
        <v>87.334593572778829</v>
      </c>
      <c r="Q140" s="330"/>
      <c r="R140" s="11">
        <v>0</v>
      </c>
      <c r="S140" s="11"/>
      <c r="T140" s="162">
        <v>0</v>
      </c>
      <c r="U140" s="162"/>
      <c r="V140" s="11">
        <v>0</v>
      </c>
      <c r="W140" s="11"/>
      <c r="X140" s="162">
        <v>0</v>
      </c>
      <c r="Y140" s="162"/>
    </row>
    <row r="141" spans="1:25" s="214" customFormat="1" ht="15" customHeight="1" x14ac:dyDescent="0.3">
      <c r="A141" s="323"/>
      <c r="B141" s="331" t="s">
        <v>41</v>
      </c>
      <c r="C141" s="333"/>
      <c r="D141" s="329"/>
      <c r="E141" s="329"/>
      <c r="F141" s="329"/>
      <c r="G141" s="329"/>
      <c r="H141" s="339"/>
      <c r="I141" s="330"/>
      <c r="J141" s="329"/>
      <c r="K141" s="329"/>
      <c r="L141" s="339"/>
      <c r="M141" s="330"/>
      <c r="N141" s="329"/>
      <c r="O141" s="329"/>
      <c r="P141" s="339"/>
      <c r="Q141" s="330"/>
      <c r="R141" s="11"/>
      <c r="S141" s="11"/>
      <c r="T141" s="162"/>
      <c r="U141" s="162"/>
      <c r="V141" s="11"/>
      <c r="W141" s="11"/>
      <c r="X141" s="162"/>
      <c r="Y141" s="162"/>
    </row>
    <row r="142" spans="1:25" s="214" customFormat="1" ht="6.6" customHeight="1" x14ac:dyDescent="0.3">
      <c r="A142" s="323"/>
      <c r="B142" s="86"/>
      <c r="C142" s="333"/>
      <c r="D142" s="329"/>
      <c r="E142" s="329"/>
      <c r="F142" s="329"/>
      <c r="G142" s="329"/>
      <c r="H142" s="339"/>
      <c r="I142" s="330"/>
      <c r="J142" s="329"/>
      <c r="K142" s="329"/>
      <c r="L142" s="339"/>
      <c r="M142" s="330"/>
      <c r="N142" s="329"/>
      <c r="O142" s="329"/>
      <c r="P142" s="339"/>
      <c r="Q142" s="330"/>
      <c r="R142" s="11"/>
      <c r="S142" s="11"/>
      <c r="T142" s="162"/>
      <c r="U142" s="162"/>
      <c r="V142" s="11"/>
      <c r="W142" s="11"/>
      <c r="X142" s="162"/>
      <c r="Y142" s="162"/>
    </row>
    <row r="143" spans="1:25" s="214" customFormat="1" ht="15" customHeight="1" x14ac:dyDescent="0.3">
      <c r="A143" s="323"/>
      <c r="B143" s="116" t="s">
        <v>64</v>
      </c>
      <c r="C143" s="333"/>
      <c r="D143" s="329">
        <v>461</v>
      </c>
      <c r="E143" s="329"/>
      <c r="F143" s="329">
        <v>449</v>
      </c>
      <c r="G143" s="329"/>
      <c r="H143" s="339">
        <f t="shared" ref="H143" si="58">+F143/$D143*100</f>
        <v>97.396963123644255</v>
      </c>
      <c r="I143" s="330"/>
      <c r="J143" s="329">
        <v>426</v>
      </c>
      <c r="K143" s="329"/>
      <c r="L143" s="339">
        <f t="shared" ref="L143" si="59">+J143/$D143*100</f>
        <v>92.407809110629074</v>
      </c>
      <c r="M143" s="330"/>
      <c r="N143" s="329">
        <v>397</v>
      </c>
      <c r="O143" s="329"/>
      <c r="P143" s="339">
        <f t="shared" ref="P143" si="60">+N143/$D143*100</f>
        <v>86.117136659436014</v>
      </c>
      <c r="Q143" s="330"/>
      <c r="R143" s="11">
        <v>0</v>
      </c>
      <c r="S143" s="11"/>
      <c r="T143" s="162">
        <v>0</v>
      </c>
      <c r="U143" s="162"/>
      <c r="V143" s="11">
        <v>0</v>
      </c>
      <c r="W143" s="11"/>
      <c r="X143" s="162">
        <v>0</v>
      </c>
      <c r="Y143" s="162"/>
    </row>
    <row r="144" spans="1:25" s="214" customFormat="1" ht="15" customHeight="1" x14ac:dyDescent="0.3">
      <c r="A144" s="323"/>
      <c r="B144" s="331" t="s">
        <v>165</v>
      </c>
      <c r="C144" s="333"/>
      <c r="D144" s="329"/>
      <c r="E144" s="329"/>
      <c r="F144" s="329"/>
      <c r="G144" s="329"/>
      <c r="H144" s="339"/>
      <c r="I144" s="330"/>
      <c r="J144" s="329"/>
      <c r="K144" s="329"/>
      <c r="L144" s="339"/>
      <c r="M144" s="330"/>
      <c r="N144" s="329"/>
      <c r="O144" s="329"/>
      <c r="P144" s="339"/>
      <c r="Q144" s="330"/>
      <c r="R144" s="11"/>
      <c r="S144" s="11"/>
      <c r="T144" s="162"/>
      <c r="U144" s="162"/>
      <c r="V144" s="11"/>
      <c r="W144" s="11"/>
      <c r="X144" s="162"/>
      <c r="Y144" s="162"/>
    </row>
    <row r="145" spans="1:25" s="214" customFormat="1" ht="6.6" customHeight="1" x14ac:dyDescent="0.3">
      <c r="A145" s="323"/>
      <c r="B145" s="86"/>
      <c r="C145" s="333"/>
      <c r="D145" s="329"/>
      <c r="E145" s="329"/>
      <c r="F145" s="329"/>
      <c r="G145" s="329"/>
      <c r="H145" s="339"/>
      <c r="I145" s="330"/>
      <c r="J145" s="329"/>
      <c r="K145" s="329"/>
      <c r="L145" s="339"/>
      <c r="M145" s="330"/>
      <c r="N145" s="329"/>
      <c r="O145" s="329"/>
      <c r="P145" s="339"/>
      <c r="Q145" s="330"/>
      <c r="R145" s="11"/>
      <c r="S145" s="11"/>
      <c r="T145" s="162"/>
      <c r="U145" s="162"/>
      <c r="V145" s="11"/>
      <c r="W145" s="11"/>
      <c r="X145" s="162"/>
      <c r="Y145" s="162"/>
    </row>
    <row r="146" spans="1:25" s="214" customFormat="1" ht="15" customHeight="1" x14ac:dyDescent="0.3">
      <c r="A146" s="323"/>
      <c r="B146" s="116" t="s">
        <v>47</v>
      </c>
      <c r="C146" s="333"/>
      <c r="D146" s="329">
        <v>2856</v>
      </c>
      <c r="E146" s="329"/>
      <c r="F146" s="329">
        <v>2768</v>
      </c>
      <c r="G146" s="329"/>
      <c r="H146" s="339">
        <f t="shared" ref="H146" si="61">+F146/$D146*100</f>
        <v>96.918767507002798</v>
      </c>
      <c r="I146" s="330"/>
      <c r="J146" s="329">
        <v>2627</v>
      </c>
      <c r="K146" s="329"/>
      <c r="L146" s="339">
        <f t="shared" ref="L146" si="62">+J146/$D146*100</f>
        <v>91.981792717086833</v>
      </c>
      <c r="M146" s="330"/>
      <c r="N146" s="329">
        <v>2492</v>
      </c>
      <c r="O146" s="329"/>
      <c r="P146" s="339">
        <f t="shared" ref="P146" si="63">+N146/$D146*100</f>
        <v>87.254901960784309</v>
      </c>
      <c r="Q146" s="330"/>
      <c r="R146" s="11">
        <v>0</v>
      </c>
      <c r="S146" s="11"/>
      <c r="T146" s="162">
        <v>0</v>
      </c>
      <c r="U146" s="162"/>
      <c r="V146" s="11">
        <v>0</v>
      </c>
      <c r="W146" s="11"/>
      <c r="X146" s="162">
        <v>0</v>
      </c>
      <c r="Y146" s="162"/>
    </row>
    <row r="147" spans="1:25" s="214" customFormat="1" ht="15" customHeight="1" x14ac:dyDescent="0.3">
      <c r="A147" s="323"/>
      <c r="B147" s="331" t="s">
        <v>46</v>
      </c>
      <c r="C147" s="333"/>
      <c r="D147" s="329"/>
      <c r="E147" s="329"/>
      <c r="F147" s="329"/>
      <c r="G147" s="329"/>
      <c r="H147" s="339"/>
      <c r="I147" s="330"/>
      <c r="J147" s="329"/>
      <c r="K147" s="329"/>
      <c r="L147" s="339"/>
      <c r="M147" s="330"/>
      <c r="N147" s="329"/>
      <c r="O147" s="329"/>
      <c r="P147" s="339"/>
      <c r="Q147" s="330"/>
      <c r="R147" s="11"/>
      <c r="S147" s="11"/>
      <c r="T147" s="162"/>
      <c r="U147" s="162"/>
      <c r="V147" s="11"/>
      <c r="W147" s="11"/>
      <c r="X147" s="162"/>
      <c r="Y147" s="162"/>
    </row>
    <row r="148" spans="1:25" s="214" customFormat="1" ht="6.6" customHeight="1" x14ac:dyDescent="0.3">
      <c r="A148" s="323"/>
      <c r="B148" s="86"/>
      <c r="C148" s="333"/>
      <c r="D148" s="329"/>
      <c r="E148" s="329"/>
      <c r="F148" s="329"/>
      <c r="G148" s="329"/>
      <c r="H148" s="339"/>
      <c r="I148" s="330"/>
      <c r="J148" s="329"/>
      <c r="K148" s="329"/>
      <c r="L148" s="339"/>
      <c r="M148" s="330"/>
      <c r="N148" s="329"/>
      <c r="O148" s="329"/>
      <c r="P148" s="339"/>
      <c r="Q148" s="330"/>
      <c r="R148" s="11"/>
      <c r="S148" s="11"/>
      <c r="T148" s="162"/>
      <c r="U148" s="162"/>
      <c r="V148" s="11"/>
      <c r="W148" s="11"/>
      <c r="X148" s="162"/>
      <c r="Y148" s="162"/>
    </row>
    <row r="149" spans="1:25" s="214" customFormat="1" ht="15" customHeight="1" x14ac:dyDescent="0.3">
      <c r="A149" s="323"/>
      <c r="B149" s="116" t="s">
        <v>45</v>
      </c>
      <c r="C149" s="333"/>
      <c r="D149" s="329">
        <v>3356</v>
      </c>
      <c r="E149" s="329"/>
      <c r="F149" s="329">
        <v>3252</v>
      </c>
      <c r="G149" s="329"/>
      <c r="H149" s="339">
        <f t="shared" ref="H149" si="64">+F149/$D149*100</f>
        <v>96.901072705601905</v>
      </c>
      <c r="I149" s="330"/>
      <c r="J149" s="329">
        <v>3099</v>
      </c>
      <c r="K149" s="329"/>
      <c r="L149" s="339">
        <f t="shared" ref="L149" si="65">+J149/$D149*100</f>
        <v>92.342073897497016</v>
      </c>
      <c r="M149" s="330"/>
      <c r="N149" s="329">
        <v>2976</v>
      </c>
      <c r="O149" s="329"/>
      <c r="P149" s="339">
        <f t="shared" ref="P149" si="66">+N149/$D149*100</f>
        <v>88.676996424314652</v>
      </c>
      <c r="Q149" s="330"/>
      <c r="R149" s="11">
        <v>0</v>
      </c>
      <c r="S149" s="11"/>
      <c r="T149" s="162">
        <v>0</v>
      </c>
      <c r="U149" s="162"/>
      <c r="V149" s="11">
        <v>0</v>
      </c>
      <c r="W149" s="11"/>
      <c r="X149" s="162">
        <v>0</v>
      </c>
      <c r="Y149" s="162"/>
    </row>
    <row r="150" spans="1:25" s="214" customFormat="1" ht="15" customHeight="1" x14ac:dyDescent="0.3">
      <c r="A150" s="323"/>
      <c r="B150" s="331" t="s">
        <v>44</v>
      </c>
      <c r="C150" s="333"/>
      <c r="D150" s="329"/>
      <c r="E150" s="329"/>
      <c r="F150" s="329"/>
      <c r="G150" s="329"/>
      <c r="H150" s="339"/>
      <c r="I150" s="330"/>
      <c r="J150" s="329"/>
      <c r="K150" s="329"/>
      <c r="L150" s="339"/>
      <c r="M150" s="330"/>
      <c r="N150" s="329"/>
      <c r="O150" s="329"/>
      <c r="P150" s="339"/>
      <c r="Q150" s="330"/>
      <c r="R150" s="11"/>
      <c r="S150" s="11"/>
      <c r="T150" s="162"/>
      <c r="U150" s="162"/>
      <c r="V150" s="11"/>
      <c r="W150" s="11"/>
      <c r="X150" s="162"/>
      <c r="Y150" s="162"/>
    </row>
    <row r="151" spans="1:25" s="214" customFormat="1" ht="6.6" customHeight="1" x14ac:dyDescent="0.3">
      <c r="A151" s="323"/>
      <c r="B151" s="86"/>
      <c r="C151" s="333"/>
      <c r="D151" s="329"/>
      <c r="E151" s="329"/>
      <c r="F151" s="329"/>
      <c r="G151" s="329"/>
      <c r="H151" s="339"/>
      <c r="I151" s="330"/>
      <c r="J151" s="329"/>
      <c r="K151" s="329"/>
      <c r="L151" s="339"/>
      <c r="M151" s="330"/>
      <c r="N151" s="329"/>
      <c r="O151" s="329"/>
      <c r="P151" s="339"/>
      <c r="Q151" s="330"/>
      <c r="R151" s="11"/>
      <c r="S151" s="11"/>
      <c r="T151" s="162"/>
      <c r="U151" s="162"/>
      <c r="V151" s="11"/>
      <c r="W151" s="11"/>
      <c r="X151" s="162"/>
      <c r="Y151" s="162"/>
    </row>
    <row r="152" spans="1:25" s="214" customFormat="1" ht="15" customHeight="1" x14ac:dyDescent="0.3">
      <c r="A152" s="323"/>
      <c r="B152" s="116" t="s">
        <v>43</v>
      </c>
      <c r="C152" s="333"/>
      <c r="D152" s="329">
        <v>37054</v>
      </c>
      <c r="E152" s="329"/>
      <c r="F152" s="329">
        <v>35828</v>
      </c>
      <c r="G152" s="329"/>
      <c r="H152" s="339">
        <f t="shared" ref="H152" si="67">+F152/$D152*100</f>
        <v>96.691315377557075</v>
      </c>
      <c r="I152" s="330"/>
      <c r="J152" s="329">
        <v>33887</v>
      </c>
      <c r="K152" s="329"/>
      <c r="L152" s="339">
        <f t="shared" ref="L152" si="68">+J152/$D152*100</f>
        <v>91.453014519350134</v>
      </c>
      <c r="M152" s="330"/>
      <c r="N152" s="329">
        <v>32154</v>
      </c>
      <c r="O152" s="329"/>
      <c r="P152" s="339">
        <f t="shared" ref="P152" si="69">+N152/$D152*100</f>
        <v>86.776056566092734</v>
      </c>
      <c r="Q152" s="330"/>
      <c r="R152" s="11">
        <v>0</v>
      </c>
      <c r="S152" s="11"/>
      <c r="T152" s="162">
        <v>0</v>
      </c>
      <c r="U152" s="162"/>
      <c r="V152" s="11">
        <v>0</v>
      </c>
      <c r="W152" s="11"/>
      <c r="X152" s="162">
        <v>0</v>
      </c>
      <c r="Y152" s="162"/>
    </row>
    <row r="153" spans="1:25" s="214" customFormat="1" ht="15" customHeight="1" x14ac:dyDescent="0.3">
      <c r="A153" s="323"/>
      <c r="B153" s="331" t="s">
        <v>42</v>
      </c>
      <c r="C153" s="333"/>
      <c r="D153" s="329"/>
      <c r="E153" s="329"/>
      <c r="F153" s="329"/>
      <c r="G153" s="329"/>
      <c r="H153" s="330"/>
      <c r="I153" s="330"/>
      <c r="J153" s="329"/>
      <c r="K153" s="329"/>
      <c r="L153" s="330"/>
      <c r="M153" s="330"/>
      <c r="N153" s="329"/>
      <c r="O153" s="329"/>
      <c r="P153" s="330"/>
      <c r="Q153" s="330"/>
      <c r="R153" s="11"/>
      <c r="S153" s="11"/>
      <c r="T153" s="162"/>
      <c r="U153" s="162"/>
      <c r="V153" s="11"/>
      <c r="W153" s="11"/>
      <c r="X153" s="162"/>
      <c r="Y153" s="162"/>
    </row>
    <row r="154" spans="1:25" s="214" customFormat="1" ht="15" customHeight="1" x14ac:dyDescent="0.3">
      <c r="A154" s="323"/>
      <c r="B154" s="331"/>
      <c r="C154" s="333"/>
      <c r="D154" s="329"/>
      <c r="E154" s="329"/>
      <c r="F154" s="329"/>
      <c r="G154" s="329"/>
      <c r="H154" s="330"/>
      <c r="I154" s="330"/>
      <c r="J154" s="329"/>
      <c r="K154" s="329"/>
      <c r="L154" s="330"/>
      <c r="M154" s="330"/>
      <c r="N154" s="329"/>
      <c r="O154" s="329"/>
      <c r="P154" s="330"/>
      <c r="Q154" s="330"/>
      <c r="R154" s="11"/>
      <c r="S154" s="11"/>
      <c r="T154" s="162"/>
      <c r="U154" s="162"/>
      <c r="V154" s="11"/>
      <c r="W154" s="11"/>
      <c r="X154" s="162"/>
      <c r="Y154" s="162"/>
    </row>
    <row r="155" spans="1:25" s="214" customFormat="1" ht="15" customHeight="1" thickBot="1" x14ac:dyDescent="0.35">
      <c r="A155" s="336"/>
      <c r="B155" s="336"/>
      <c r="C155" s="336"/>
      <c r="D155" s="340"/>
      <c r="E155" s="340"/>
      <c r="F155" s="340"/>
      <c r="G155" s="340"/>
      <c r="H155" s="341"/>
      <c r="I155" s="341"/>
      <c r="J155" s="340"/>
      <c r="K155" s="340"/>
      <c r="L155" s="336"/>
      <c r="M155" s="336"/>
      <c r="N155" s="340"/>
      <c r="O155" s="340"/>
      <c r="P155" s="341"/>
      <c r="Q155" s="341"/>
      <c r="R155" s="341"/>
      <c r="S155" s="341"/>
      <c r="T155" s="336"/>
      <c r="U155" s="336"/>
      <c r="V155" s="336"/>
      <c r="W155" s="336"/>
      <c r="X155" s="341"/>
      <c r="Y155" s="341"/>
    </row>
    <row r="156" spans="1:25" x14ac:dyDescent="0.25">
      <c r="A156" s="260" t="s">
        <v>180</v>
      </c>
      <c r="B156" s="260"/>
      <c r="C156" s="260"/>
      <c r="D156" s="260"/>
      <c r="E156" s="260"/>
      <c r="F156" s="260"/>
      <c r="G156" s="260"/>
      <c r="H156" s="260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</row>
    <row r="157" spans="1:25" x14ac:dyDescent="0.25">
      <c r="A157" s="315" t="s">
        <v>182</v>
      </c>
      <c r="B157" s="315"/>
      <c r="C157" s="315"/>
      <c r="D157" s="315"/>
      <c r="E157" s="315"/>
      <c r="F157" s="315"/>
      <c r="G157" s="315"/>
      <c r="H157" s="315"/>
      <c r="I157" s="315"/>
      <c r="J157" s="315"/>
      <c r="K157" s="315"/>
      <c r="L157" s="315"/>
      <c r="M157" s="315"/>
      <c r="N157" s="315"/>
      <c r="O157" s="315"/>
      <c r="P157" s="315"/>
      <c r="Q157" s="315"/>
      <c r="R157" s="315"/>
      <c r="S157" s="315"/>
      <c r="T157" s="315"/>
      <c r="U157" s="315"/>
      <c r="V157" s="315"/>
      <c r="W157" s="315"/>
      <c r="X157" s="315"/>
      <c r="Y157" s="315"/>
    </row>
    <row r="158" spans="1:25" ht="13.8" thickBot="1" x14ac:dyDescent="0.3">
      <c r="A158" s="316"/>
      <c r="B158" s="316"/>
      <c r="C158" s="316"/>
      <c r="D158" s="316"/>
      <c r="E158" s="316"/>
      <c r="F158" s="316"/>
      <c r="G158" s="316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  <c r="W158" s="316"/>
      <c r="X158" s="316"/>
      <c r="Y158" s="316"/>
    </row>
    <row r="159" spans="1:25" ht="37.200000000000003" customHeight="1" thickBot="1" x14ac:dyDescent="0.3">
      <c r="A159" s="127"/>
      <c r="B159" s="317" t="s">
        <v>218</v>
      </c>
      <c r="C159" s="318"/>
      <c r="D159" s="293" t="s">
        <v>25</v>
      </c>
      <c r="E159" s="294"/>
      <c r="F159" s="295" t="s">
        <v>32</v>
      </c>
      <c r="G159" s="295"/>
      <c r="H159" s="295"/>
      <c r="I159" s="300"/>
      <c r="J159" s="295" t="s">
        <v>21</v>
      </c>
      <c r="K159" s="295"/>
      <c r="L159" s="295"/>
      <c r="M159" s="300"/>
      <c r="N159" s="295" t="s">
        <v>29</v>
      </c>
      <c r="O159" s="295"/>
      <c r="P159" s="295"/>
      <c r="Q159" s="300"/>
      <c r="R159" s="295" t="s">
        <v>31</v>
      </c>
      <c r="S159" s="295"/>
      <c r="T159" s="295"/>
      <c r="U159" s="300"/>
      <c r="V159" s="295" t="s">
        <v>30</v>
      </c>
      <c r="W159" s="295"/>
      <c r="X159" s="295"/>
      <c r="Y159" s="300"/>
    </row>
    <row r="160" spans="1:25" ht="6.6" customHeight="1" x14ac:dyDescent="0.25">
      <c r="A160" s="128"/>
      <c r="B160" s="301"/>
      <c r="C160" s="312"/>
      <c r="D160" s="298"/>
      <c r="E160" s="299"/>
      <c r="F160" s="300"/>
      <c r="G160" s="300"/>
      <c r="H160" s="300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</row>
    <row r="161" spans="1:25" ht="39.6" x14ac:dyDescent="0.25">
      <c r="A161" s="128"/>
      <c r="B161" s="301"/>
      <c r="C161" s="312"/>
      <c r="D161" s="298"/>
      <c r="E161" s="299"/>
      <c r="F161" s="302" t="s">
        <v>134</v>
      </c>
      <c r="G161" s="302"/>
      <c r="H161" s="303" t="s">
        <v>118</v>
      </c>
      <c r="I161" s="303"/>
      <c r="J161" s="302" t="s">
        <v>134</v>
      </c>
      <c r="K161" s="302"/>
      <c r="L161" s="303" t="s">
        <v>118</v>
      </c>
      <c r="M161" s="303"/>
      <c r="N161" s="302" t="s">
        <v>134</v>
      </c>
      <c r="O161" s="302"/>
      <c r="P161" s="303" t="s">
        <v>118</v>
      </c>
      <c r="Q161" s="303"/>
      <c r="R161" s="302" t="s">
        <v>134</v>
      </c>
      <c r="S161" s="302"/>
      <c r="T161" s="303" t="s">
        <v>118</v>
      </c>
      <c r="U161" s="303"/>
      <c r="V161" s="302" t="s">
        <v>134</v>
      </c>
      <c r="W161" s="302"/>
      <c r="X161" s="303" t="s">
        <v>118</v>
      </c>
      <c r="Y161" s="303"/>
    </row>
    <row r="162" spans="1:25" ht="15" customHeight="1" x14ac:dyDescent="0.25">
      <c r="A162" s="128"/>
      <c r="B162" s="301"/>
      <c r="C162" s="312"/>
      <c r="D162" s="298"/>
      <c r="E162" s="299"/>
      <c r="F162" s="302"/>
      <c r="G162" s="302"/>
      <c r="H162" s="303" t="s">
        <v>62</v>
      </c>
      <c r="I162" s="303"/>
      <c r="J162" s="302"/>
      <c r="K162" s="302"/>
      <c r="L162" s="303" t="s">
        <v>62</v>
      </c>
      <c r="M162" s="303"/>
      <c r="N162" s="302"/>
      <c r="O162" s="302"/>
      <c r="P162" s="303" t="s">
        <v>62</v>
      </c>
      <c r="Q162" s="303"/>
      <c r="R162" s="302"/>
      <c r="S162" s="302"/>
      <c r="T162" s="303" t="s">
        <v>62</v>
      </c>
      <c r="U162" s="303"/>
      <c r="V162" s="302"/>
      <c r="W162" s="302"/>
      <c r="X162" s="303" t="s">
        <v>62</v>
      </c>
      <c r="Y162" s="303"/>
    </row>
    <row r="163" spans="1:25" ht="6.6" customHeight="1" thickBot="1" x14ac:dyDescent="0.3">
      <c r="A163" s="133"/>
      <c r="B163" s="319"/>
      <c r="C163" s="307"/>
      <c r="D163" s="308"/>
      <c r="E163" s="308"/>
      <c r="F163" s="309"/>
      <c r="G163" s="309"/>
      <c r="H163" s="310"/>
      <c r="I163" s="310"/>
      <c r="J163" s="309"/>
      <c r="K163" s="309"/>
      <c r="L163" s="310"/>
      <c r="M163" s="310"/>
      <c r="N163" s="309"/>
      <c r="O163" s="309"/>
      <c r="P163" s="310"/>
      <c r="Q163" s="310"/>
      <c r="R163" s="309"/>
      <c r="S163" s="309"/>
      <c r="T163" s="310"/>
      <c r="U163" s="310"/>
      <c r="V163" s="309"/>
      <c r="W163" s="309"/>
      <c r="X163" s="310"/>
      <c r="Y163" s="310"/>
    </row>
    <row r="164" spans="1:25" ht="6.6" customHeight="1" x14ac:dyDescent="0.25">
      <c r="A164" s="127"/>
      <c r="B164" s="320"/>
      <c r="C164" s="318"/>
      <c r="D164" s="294"/>
      <c r="E164" s="294"/>
      <c r="F164" s="321"/>
      <c r="G164" s="321"/>
      <c r="H164" s="322"/>
      <c r="I164" s="322"/>
      <c r="J164" s="321"/>
      <c r="K164" s="321"/>
      <c r="L164" s="322"/>
      <c r="M164" s="322"/>
      <c r="N164" s="321"/>
      <c r="O164" s="321"/>
      <c r="P164" s="322"/>
      <c r="Q164" s="322"/>
      <c r="R164" s="321"/>
      <c r="S164" s="321"/>
      <c r="T164" s="322"/>
      <c r="U164" s="322"/>
      <c r="V164" s="321"/>
      <c r="W164" s="321"/>
      <c r="X164" s="322"/>
      <c r="Y164" s="322"/>
    </row>
    <row r="165" spans="1:25" s="214" customFormat="1" ht="15" customHeight="1" x14ac:dyDescent="0.3">
      <c r="A165" s="269" t="s">
        <v>156</v>
      </c>
      <c r="B165" s="269"/>
      <c r="C165" s="269"/>
      <c r="D165" s="269"/>
      <c r="E165" s="269"/>
      <c r="F165" s="269"/>
      <c r="G165" s="269"/>
      <c r="H165" s="269"/>
      <c r="I165" s="269"/>
      <c r="J165" s="269"/>
      <c r="K165" s="269"/>
      <c r="L165" s="269"/>
      <c r="M165" s="269"/>
      <c r="N165" s="269"/>
      <c r="O165" s="269"/>
      <c r="P165" s="269"/>
      <c r="Q165" s="269"/>
      <c r="R165" s="269"/>
      <c r="S165" s="269"/>
      <c r="T165" s="269"/>
      <c r="U165" s="269"/>
      <c r="V165" s="269"/>
      <c r="W165" s="269"/>
      <c r="X165" s="269"/>
      <c r="Y165" s="269"/>
    </row>
    <row r="166" spans="1:25" s="214" customFormat="1" ht="15" customHeight="1" x14ac:dyDescent="0.3">
      <c r="A166" s="270" t="s">
        <v>157</v>
      </c>
      <c r="B166" s="269"/>
      <c r="C166" s="269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269"/>
      <c r="Y166" s="269"/>
    </row>
    <row r="167" spans="1:25" s="215" customFormat="1" ht="6.6" customHeight="1" x14ac:dyDescent="0.3">
      <c r="A167" s="325"/>
      <c r="B167" s="325"/>
      <c r="C167" s="325"/>
      <c r="D167" s="325"/>
      <c r="E167" s="325"/>
      <c r="F167" s="325"/>
      <c r="G167" s="325"/>
      <c r="H167" s="325"/>
      <c r="I167" s="325"/>
      <c r="J167" s="325"/>
      <c r="K167" s="325"/>
      <c r="L167" s="325"/>
      <c r="M167" s="325"/>
      <c r="N167" s="325"/>
      <c r="O167" s="325"/>
      <c r="P167" s="325"/>
      <c r="Q167" s="325"/>
      <c r="R167" s="325"/>
      <c r="S167" s="325"/>
      <c r="T167" s="325"/>
      <c r="U167" s="325"/>
      <c r="V167" s="325"/>
      <c r="W167" s="325"/>
      <c r="X167" s="325"/>
      <c r="Y167" s="325"/>
    </row>
    <row r="168" spans="1:25" s="214" customFormat="1" ht="15" customHeight="1" x14ac:dyDescent="0.3">
      <c r="A168" s="323"/>
      <c r="B168" s="16" t="s">
        <v>38</v>
      </c>
      <c r="C168" s="30"/>
      <c r="D168" s="326">
        <f>+SUM(D171:D183)</f>
        <v>48124</v>
      </c>
      <c r="E168" s="326"/>
      <c r="F168" s="326">
        <f>+SUM(F171:F183)</f>
        <v>46471</v>
      </c>
      <c r="G168" s="326"/>
      <c r="H168" s="327">
        <f>+F168/$D$168*100</f>
        <v>96.565123431136229</v>
      </c>
      <c r="I168" s="327"/>
      <c r="J168" s="326">
        <f>+SUM(J171:J183)</f>
        <v>43724</v>
      </c>
      <c r="K168" s="326"/>
      <c r="L168" s="327">
        <f>+J168/$D$168*100</f>
        <v>90.856952871747993</v>
      </c>
      <c r="M168" s="327"/>
      <c r="N168" s="326">
        <f>+SUM(N171:N183)</f>
        <v>0</v>
      </c>
      <c r="O168" s="326"/>
      <c r="P168" s="327">
        <f>+N168/$D$168*100</f>
        <v>0</v>
      </c>
      <c r="Q168" s="327"/>
      <c r="R168" s="326">
        <f>+SUM(R171:R183)</f>
        <v>0</v>
      </c>
      <c r="S168" s="326"/>
      <c r="T168" s="327">
        <f>+R168/$D$168*100</f>
        <v>0</v>
      </c>
      <c r="U168" s="327"/>
      <c r="V168" s="326">
        <f>+SUM(V171:V183)</f>
        <v>0</v>
      </c>
      <c r="W168" s="326"/>
      <c r="X168" s="327">
        <f>+V168/$D$168*100</f>
        <v>0</v>
      </c>
      <c r="Y168" s="327"/>
    </row>
    <row r="169" spans="1:25" s="214" customFormat="1" ht="15" customHeight="1" x14ac:dyDescent="0.3">
      <c r="A169" s="323"/>
      <c r="B169" s="19" t="s">
        <v>39</v>
      </c>
      <c r="C169" s="30"/>
      <c r="D169" s="326"/>
      <c r="E169" s="326"/>
      <c r="F169" s="326"/>
      <c r="G169" s="326"/>
      <c r="H169" s="327"/>
      <c r="I169" s="327"/>
      <c r="J169" s="326"/>
      <c r="K169" s="326"/>
      <c r="L169" s="327"/>
      <c r="M169" s="327"/>
      <c r="N169" s="326"/>
      <c r="O169" s="326"/>
      <c r="P169" s="327"/>
      <c r="Q169" s="327"/>
      <c r="R169" s="326"/>
      <c r="S169" s="326"/>
      <c r="T169" s="327"/>
      <c r="U169" s="327"/>
      <c r="V169" s="326"/>
      <c r="W169" s="326"/>
      <c r="X169" s="327"/>
      <c r="Y169" s="327"/>
    </row>
    <row r="170" spans="1:25" s="214" customFormat="1" ht="6.6" customHeight="1" x14ac:dyDescent="0.3">
      <c r="A170" s="323"/>
      <c r="B170" s="16"/>
      <c r="C170" s="30"/>
      <c r="D170" s="326"/>
      <c r="E170" s="326"/>
      <c r="F170" s="326"/>
      <c r="G170" s="326"/>
      <c r="H170" s="327"/>
      <c r="I170" s="327"/>
      <c r="J170" s="326"/>
      <c r="K170" s="326"/>
      <c r="L170" s="327"/>
      <c r="M170" s="327"/>
      <c r="N170" s="326"/>
      <c r="O170" s="326"/>
      <c r="P170" s="327"/>
      <c r="Q170" s="327"/>
      <c r="R170" s="326"/>
      <c r="S170" s="326"/>
      <c r="T170" s="327"/>
      <c r="U170" s="327"/>
      <c r="V170" s="326"/>
      <c r="W170" s="326"/>
      <c r="X170" s="327"/>
      <c r="Y170" s="327"/>
    </row>
    <row r="171" spans="1:25" s="214" customFormat="1" ht="15" customHeight="1" x14ac:dyDescent="0.3">
      <c r="A171" s="323"/>
      <c r="B171" s="116" t="s">
        <v>40</v>
      </c>
      <c r="C171" s="333"/>
      <c r="D171" s="329">
        <v>1502</v>
      </c>
      <c r="E171" s="329"/>
      <c r="F171" s="329">
        <v>1454</v>
      </c>
      <c r="G171" s="329"/>
      <c r="H171" s="339">
        <f>+F171/$D171*100</f>
        <v>96.804260985352869</v>
      </c>
      <c r="I171" s="330"/>
      <c r="J171" s="329">
        <v>1372</v>
      </c>
      <c r="K171" s="329"/>
      <c r="L171" s="339">
        <f>+J171/$D171*100</f>
        <v>91.344873501997341</v>
      </c>
      <c r="M171" s="330"/>
      <c r="N171" s="329">
        <v>0</v>
      </c>
      <c r="O171" s="329"/>
      <c r="P171" s="162">
        <v>0</v>
      </c>
      <c r="Q171" s="162"/>
      <c r="R171" s="11">
        <v>0</v>
      </c>
      <c r="S171" s="11"/>
      <c r="T171" s="162">
        <v>0</v>
      </c>
      <c r="U171" s="162"/>
      <c r="V171" s="11">
        <v>0</v>
      </c>
      <c r="W171" s="11"/>
      <c r="X171" s="162">
        <v>0</v>
      </c>
      <c r="Y171" s="162"/>
    </row>
    <row r="172" spans="1:25" s="214" customFormat="1" ht="15" customHeight="1" x14ac:dyDescent="0.3">
      <c r="A172" s="323"/>
      <c r="B172" s="331" t="s">
        <v>41</v>
      </c>
      <c r="C172" s="333"/>
      <c r="D172" s="329"/>
      <c r="E172" s="329"/>
      <c r="F172" s="329"/>
      <c r="G172" s="329"/>
      <c r="H172" s="339"/>
      <c r="I172" s="330"/>
      <c r="J172" s="329"/>
      <c r="K172" s="329"/>
      <c r="L172" s="339"/>
      <c r="M172" s="330"/>
      <c r="N172" s="329"/>
      <c r="O172" s="329"/>
      <c r="P172" s="162"/>
      <c r="Q172" s="162"/>
      <c r="R172" s="11"/>
      <c r="S172" s="11"/>
      <c r="T172" s="162"/>
      <c r="U172" s="162"/>
      <c r="V172" s="11"/>
      <c r="W172" s="11"/>
      <c r="X172" s="162"/>
      <c r="Y172" s="162"/>
    </row>
    <row r="173" spans="1:25" s="214" customFormat="1" ht="6.6" customHeight="1" x14ac:dyDescent="0.3">
      <c r="A173" s="323"/>
      <c r="B173" s="86"/>
      <c r="C173" s="333"/>
      <c r="D173" s="329"/>
      <c r="E173" s="329"/>
      <c r="F173" s="329"/>
      <c r="G173" s="329"/>
      <c r="H173" s="339"/>
      <c r="I173" s="330"/>
      <c r="J173" s="329"/>
      <c r="K173" s="329"/>
      <c r="L173" s="339"/>
      <c r="M173" s="330"/>
      <c r="N173" s="329"/>
      <c r="O173" s="329"/>
      <c r="P173" s="162"/>
      <c r="Q173" s="162"/>
      <c r="R173" s="11"/>
      <c r="S173" s="11"/>
      <c r="T173" s="162"/>
      <c r="U173" s="162"/>
      <c r="V173" s="11"/>
      <c r="W173" s="11"/>
      <c r="X173" s="162"/>
      <c r="Y173" s="162"/>
    </row>
    <row r="174" spans="1:25" s="214" customFormat="1" ht="15" customHeight="1" x14ac:dyDescent="0.3">
      <c r="A174" s="323"/>
      <c r="B174" s="116" t="s">
        <v>64</v>
      </c>
      <c r="C174" s="333"/>
      <c r="D174" s="329">
        <v>506</v>
      </c>
      <c r="E174" s="329"/>
      <c r="F174" s="329">
        <v>494</v>
      </c>
      <c r="G174" s="329"/>
      <c r="H174" s="339">
        <f t="shared" ref="H174" si="70">+F174/$D174*100</f>
        <v>97.628458498023718</v>
      </c>
      <c r="I174" s="330"/>
      <c r="J174" s="329">
        <v>462</v>
      </c>
      <c r="K174" s="329"/>
      <c r="L174" s="339">
        <f t="shared" ref="L174" si="71">+J174/$D174*100</f>
        <v>91.304347826086953</v>
      </c>
      <c r="M174" s="330"/>
      <c r="N174" s="329">
        <v>0</v>
      </c>
      <c r="O174" s="329"/>
      <c r="P174" s="162">
        <v>0</v>
      </c>
      <c r="Q174" s="162"/>
      <c r="R174" s="11">
        <v>0</v>
      </c>
      <c r="S174" s="11"/>
      <c r="T174" s="162">
        <v>0</v>
      </c>
      <c r="U174" s="162"/>
      <c r="V174" s="11">
        <v>0</v>
      </c>
      <c r="W174" s="11"/>
      <c r="X174" s="162">
        <v>0</v>
      </c>
      <c r="Y174" s="162"/>
    </row>
    <row r="175" spans="1:25" s="214" customFormat="1" ht="15" customHeight="1" x14ac:dyDescent="0.3">
      <c r="A175" s="323"/>
      <c r="B175" s="331" t="s">
        <v>165</v>
      </c>
      <c r="C175" s="333"/>
      <c r="D175" s="329"/>
      <c r="E175" s="329"/>
      <c r="F175" s="329"/>
      <c r="G175" s="329"/>
      <c r="H175" s="339"/>
      <c r="I175" s="330"/>
      <c r="J175" s="329"/>
      <c r="K175" s="329"/>
      <c r="L175" s="339"/>
      <c r="M175" s="330"/>
      <c r="N175" s="329"/>
      <c r="O175" s="329"/>
      <c r="P175" s="162"/>
      <c r="Q175" s="162"/>
      <c r="R175" s="11"/>
      <c r="S175" s="11"/>
      <c r="T175" s="162"/>
      <c r="U175" s="162"/>
      <c r="V175" s="11"/>
      <c r="W175" s="11"/>
      <c r="X175" s="162"/>
      <c r="Y175" s="162"/>
    </row>
    <row r="176" spans="1:25" s="214" customFormat="1" ht="6.6" customHeight="1" x14ac:dyDescent="0.3">
      <c r="A176" s="323"/>
      <c r="B176" s="86"/>
      <c r="C176" s="333"/>
      <c r="D176" s="329"/>
      <c r="E176" s="329"/>
      <c r="F176" s="329"/>
      <c r="G176" s="329"/>
      <c r="H176" s="339"/>
      <c r="I176" s="330"/>
      <c r="J176" s="329"/>
      <c r="K176" s="329"/>
      <c r="L176" s="339"/>
      <c r="M176" s="330"/>
      <c r="N176" s="329"/>
      <c r="O176" s="329"/>
      <c r="P176" s="162"/>
      <c r="Q176" s="162"/>
      <c r="R176" s="11"/>
      <c r="S176" s="11"/>
      <c r="T176" s="162"/>
      <c r="U176" s="162"/>
      <c r="V176" s="11"/>
      <c r="W176" s="11"/>
      <c r="X176" s="162"/>
      <c r="Y176" s="162"/>
    </row>
    <row r="177" spans="1:25" s="214" customFormat="1" ht="15" customHeight="1" x14ac:dyDescent="0.3">
      <c r="A177" s="323"/>
      <c r="B177" s="116" t="s">
        <v>47</v>
      </c>
      <c r="C177" s="333"/>
      <c r="D177" s="329">
        <v>2893</v>
      </c>
      <c r="E177" s="329"/>
      <c r="F177" s="329">
        <v>2801</v>
      </c>
      <c r="G177" s="329"/>
      <c r="H177" s="339">
        <f t="shared" ref="H177" si="72">+F177/$D177*100</f>
        <v>96.819910127894914</v>
      </c>
      <c r="I177" s="330"/>
      <c r="J177" s="329">
        <v>2632</v>
      </c>
      <c r="K177" s="329"/>
      <c r="L177" s="339">
        <f t="shared" ref="L177" si="73">+J177/$D177*100</f>
        <v>90.978223297614932</v>
      </c>
      <c r="M177" s="330"/>
      <c r="N177" s="329">
        <v>0</v>
      </c>
      <c r="O177" s="329"/>
      <c r="P177" s="162">
        <v>0</v>
      </c>
      <c r="Q177" s="162"/>
      <c r="R177" s="11">
        <v>0</v>
      </c>
      <c r="S177" s="11"/>
      <c r="T177" s="162">
        <v>0</v>
      </c>
      <c r="U177" s="162"/>
      <c r="V177" s="11">
        <v>0</v>
      </c>
      <c r="W177" s="11"/>
      <c r="X177" s="162">
        <v>0</v>
      </c>
      <c r="Y177" s="162"/>
    </row>
    <row r="178" spans="1:25" s="214" customFormat="1" ht="15" customHeight="1" x14ac:dyDescent="0.3">
      <c r="A178" s="323"/>
      <c r="B178" s="331" t="s">
        <v>46</v>
      </c>
      <c r="C178" s="333"/>
      <c r="D178" s="329"/>
      <c r="E178" s="329"/>
      <c r="F178" s="329"/>
      <c r="G178" s="329"/>
      <c r="H178" s="339"/>
      <c r="I178" s="330"/>
      <c r="J178" s="329"/>
      <c r="K178" s="329"/>
      <c r="L178" s="339"/>
      <c r="M178" s="330"/>
      <c r="N178" s="329"/>
      <c r="O178" s="329"/>
      <c r="P178" s="162"/>
      <c r="Q178" s="162"/>
      <c r="R178" s="11"/>
      <c r="S178" s="11"/>
      <c r="T178" s="162"/>
      <c r="U178" s="162"/>
      <c r="V178" s="11"/>
      <c r="W178" s="11"/>
      <c r="X178" s="162"/>
      <c r="Y178" s="162"/>
    </row>
    <row r="179" spans="1:25" s="214" customFormat="1" ht="6.6" customHeight="1" x14ac:dyDescent="0.3">
      <c r="A179" s="323"/>
      <c r="B179" s="86"/>
      <c r="C179" s="333"/>
      <c r="D179" s="329"/>
      <c r="E179" s="329"/>
      <c r="F179" s="329"/>
      <c r="G179" s="329"/>
      <c r="H179" s="339"/>
      <c r="I179" s="330"/>
      <c r="J179" s="329"/>
      <c r="K179" s="329"/>
      <c r="L179" s="339"/>
      <c r="M179" s="330"/>
      <c r="N179" s="329"/>
      <c r="O179" s="329"/>
      <c r="P179" s="162"/>
      <c r="Q179" s="162"/>
      <c r="R179" s="11"/>
      <c r="S179" s="11"/>
      <c r="T179" s="162"/>
      <c r="U179" s="162"/>
      <c r="V179" s="11"/>
      <c r="W179" s="11"/>
      <c r="X179" s="162"/>
      <c r="Y179" s="162"/>
    </row>
    <row r="180" spans="1:25" s="214" customFormat="1" ht="15" customHeight="1" x14ac:dyDescent="0.3">
      <c r="A180" s="323"/>
      <c r="B180" s="116" t="s">
        <v>45</v>
      </c>
      <c r="C180" s="333"/>
      <c r="D180" s="329">
        <v>3459</v>
      </c>
      <c r="E180" s="329"/>
      <c r="F180" s="329">
        <v>3334</v>
      </c>
      <c r="G180" s="329"/>
      <c r="H180" s="339">
        <f t="shared" ref="H180" si="74">+F180/$D180*100</f>
        <v>96.386238797340269</v>
      </c>
      <c r="I180" s="330"/>
      <c r="J180" s="329">
        <v>3164</v>
      </c>
      <c r="K180" s="329"/>
      <c r="L180" s="339">
        <f t="shared" ref="L180" si="75">+J180/$D180*100</f>
        <v>91.471523561723046</v>
      </c>
      <c r="M180" s="330"/>
      <c r="N180" s="329">
        <v>0</v>
      </c>
      <c r="O180" s="329"/>
      <c r="P180" s="162">
        <v>0</v>
      </c>
      <c r="Q180" s="162"/>
      <c r="R180" s="11">
        <v>0</v>
      </c>
      <c r="S180" s="11"/>
      <c r="T180" s="162">
        <v>0</v>
      </c>
      <c r="U180" s="162"/>
      <c r="V180" s="11">
        <v>0</v>
      </c>
      <c r="W180" s="11"/>
      <c r="X180" s="162">
        <v>0</v>
      </c>
      <c r="Y180" s="162"/>
    </row>
    <row r="181" spans="1:25" s="214" customFormat="1" ht="15" customHeight="1" x14ac:dyDescent="0.3">
      <c r="A181" s="323"/>
      <c r="B181" s="331" t="s">
        <v>44</v>
      </c>
      <c r="C181" s="333"/>
      <c r="D181" s="329"/>
      <c r="E181" s="329"/>
      <c r="F181" s="329"/>
      <c r="G181" s="329"/>
      <c r="H181" s="339"/>
      <c r="I181" s="330"/>
      <c r="J181" s="329"/>
      <c r="K181" s="329"/>
      <c r="L181" s="339"/>
      <c r="M181" s="330"/>
      <c r="N181" s="329"/>
      <c r="O181" s="329"/>
      <c r="P181" s="162"/>
      <c r="Q181" s="162"/>
      <c r="R181" s="11"/>
      <c r="S181" s="11"/>
      <c r="T181" s="162"/>
      <c r="U181" s="162"/>
      <c r="V181" s="11"/>
      <c r="W181" s="11"/>
      <c r="X181" s="162"/>
      <c r="Y181" s="162"/>
    </row>
    <row r="182" spans="1:25" s="214" customFormat="1" ht="6.6" customHeight="1" x14ac:dyDescent="0.3">
      <c r="A182" s="323"/>
      <c r="B182" s="86"/>
      <c r="C182" s="333"/>
      <c r="D182" s="329"/>
      <c r="E182" s="329"/>
      <c r="F182" s="329"/>
      <c r="G182" s="329"/>
      <c r="H182" s="339"/>
      <c r="I182" s="330"/>
      <c r="J182" s="329"/>
      <c r="K182" s="329"/>
      <c r="L182" s="339"/>
      <c r="M182" s="330"/>
      <c r="N182" s="329"/>
      <c r="O182" s="329"/>
      <c r="P182" s="162"/>
      <c r="Q182" s="162"/>
      <c r="R182" s="11"/>
      <c r="S182" s="11"/>
      <c r="T182" s="162"/>
      <c r="U182" s="162"/>
      <c r="V182" s="11"/>
      <c r="W182" s="11"/>
      <c r="X182" s="162"/>
      <c r="Y182" s="162"/>
    </row>
    <row r="183" spans="1:25" s="214" customFormat="1" ht="15" customHeight="1" x14ac:dyDescent="0.3">
      <c r="A183" s="323"/>
      <c r="B183" s="116" t="s">
        <v>43</v>
      </c>
      <c r="C183" s="333"/>
      <c r="D183" s="329">
        <v>39764</v>
      </c>
      <c r="E183" s="329"/>
      <c r="F183" s="329">
        <v>38388</v>
      </c>
      <c r="G183" s="329"/>
      <c r="H183" s="339">
        <f t="shared" ref="H183" si="76">+F183/$D183*100</f>
        <v>96.539583542903131</v>
      </c>
      <c r="I183" s="330"/>
      <c r="J183" s="329">
        <v>36094</v>
      </c>
      <c r="K183" s="329"/>
      <c r="L183" s="339">
        <f t="shared" ref="L183" si="77">+J183/$D183*100</f>
        <v>90.770546222714017</v>
      </c>
      <c r="M183" s="330"/>
      <c r="N183" s="329">
        <v>0</v>
      </c>
      <c r="O183" s="329"/>
      <c r="P183" s="162">
        <v>0</v>
      </c>
      <c r="Q183" s="162"/>
      <c r="R183" s="11">
        <v>0</v>
      </c>
      <c r="S183" s="11"/>
      <c r="T183" s="162">
        <v>0</v>
      </c>
      <c r="U183" s="162"/>
      <c r="V183" s="11">
        <v>0</v>
      </c>
      <c r="W183" s="11"/>
      <c r="X183" s="162">
        <v>0</v>
      </c>
      <c r="Y183" s="162"/>
    </row>
    <row r="184" spans="1:25" s="214" customFormat="1" ht="15" customHeight="1" x14ac:dyDescent="0.3">
      <c r="A184" s="323"/>
      <c r="B184" s="331" t="s">
        <v>42</v>
      </c>
      <c r="C184" s="333"/>
      <c r="D184" s="329"/>
      <c r="E184" s="329"/>
      <c r="F184" s="329"/>
      <c r="G184" s="329"/>
      <c r="H184" s="330"/>
      <c r="I184" s="330"/>
      <c r="J184" s="329"/>
      <c r="K184" s="329"/>
      <c r="L184" s="330"/>
      <c r="M184" s="330"/>
      <c r="N184" s="329"/>
      <c r="O184" s="329"/>
      <c r="P184" s="162"/>
      <c r="Q184" s="162"/>
      <c r="R184" s="11"/>
      <c r="S184" s="11"/>
      <c r="T184" s="162"/>
      <c r="U184" s="162"/>
      <c r="V184" s="11"/>
      <c r="W184" s="11"/>
      <c r="X184" s="162"/>
      <c r="Y184" s="162"/>
    </row>
    <row r="185" spans="1:25" s="214" customFormat="1" ht="15" customHeight="1" x14ac:dyDescent="0.3">
      <c r="A185" s="323"/>
      <c r="B185" s="86"/>
      <c r="C185" s="333"/>
      <c r="D185" s="329"/>
      <c r="E185" s="329"/>
      <c r="F185" s="329"/>
      <c r="G185" s="329"/>
      <c r="H185" s="330"/>
      <c r="I185" s="330"/>
      <c r="J185" s="329"/>
      <c r="K185" s="329"/>
      <c r="L185" s="330"/>
      <c r="M185" s="330"/>
      <c r="N185" s="329"/>
      <c r="O185" s="329"/>
      <c r="P185" s="162"/>
      <c r="Q185" s="162"/>
      <c r="R185" s="11"/>
      <c r="S185" s="11"/>
      <c r="T185" s="162"/>
      <c r="U185" s="162"/>
      <c r="V185" s="11"/>
      <c r="W185" s="11"/>
      <c r="X185" s="162"/>
      <c r="Y185" s="162"/>
    </row>
    <row r="186" spans="1:25" s="214" customFormat="1" ht="15" customHeight="1" thickBot="1" x14ac:dyDescent="0.35">
      <c r="A186" s="336"/>
      <c r="B186" s="336"/>
      <c r="C186" s="336"/>
      <c r="D186" s="340"/>
      <c r="E186" s="340"/>
      <c r="F186" s="340"/>
      <c r="G186" s="340"/>
      <c r="H186" s="341"/>
      <c r="I186" s="341"/>
      <c r="J186" s="340"/>
      <c r="K186" s="340"/>
      <c r="L186" s="336"/>
      <c r="M186" s="336"/>
      <c r="N186" s="340"/>
      <c r="O186" s="340"/>
      <c r="P186" s="341"/>
      <c r="Q186" s="341"/>
      <c r="R186" s="341"/>
      <c r="S186" s="341"/>
      <c r="T186" s="336"/>
      <c r="U186" s="336"/>
      <c r="V186" s="336"/>
      <c r="W186" s="336"/>
      <c r="X186" s="341"/>
      <c r="Y186" s="341"/>
    </row>
    <row r="187" spans="1:25" x14ac:dyDescent="0.25">
      <c r="A187" s="260" t="s">
        <v>180</v>
      </c>
      <c r="B187" s="260"/>
      <c r="C187" s="260"/>
      <c r="D187" s="260"/>
      <c r="E187" s="260"/>
      <c r="F187" s="260"/>
      <c r="G187" s="260"/>
      <c r="H187" s="260"/>
      <c r="I187" s="260"/>
      <c r="J187" s="260"/>
      <c r="K187" s="260"/>
      <c r="L187" s="260"/>
      <c r="M187" s="260"/>
      <c r="N187" s="260"/>
      <c r="O187" s="260"/>
      <c r="P187" s="260"/>
      <c r="Q187" s="260"/>
      <c r="R187" s="260"/>
      <c r="S187" s="260"/>
      <c r="T187" s="260"/>
      <c r="U187" s="260"/>
      <c r="V187" s="260"/>
      <c r="W187" s="260"/>
      <c r="X187" s="260"/>
      <c r="Y187" s="260"/>
    </row>
    <row r="188" spans="1:25" x14ac:dyDescent="0.25">
      <c r="A188" s="315" t="s">
        <v>182</v>
      </c>
      <c r="B188" s="315"/>
      <c r="C188" s="315"/>
      <c r="D188" s="315"/>
      <c r="E188" s="315"/>
      <c r="F188" s="315"/>
      <c r="G188" s="315"/>
      <c r="H188" s="315"/>
      <c r="I188" s="315"/>
      <c r="J188" s="315"/>
      <c r="K188" s="315"/>
      <c r="L188" s="315"/>
      <c r="M188" s="315"/>
      <c r="N188" s="315"/>
      <c r="O188" s="315"/>
      <c r="P188" s="315"/>
      <c r="Q188" s="315"/>
      <c r="R188" s="315"/>
      <c r="S188" s="315"/>
      <c r="T188" s="315"/>
      <c r="U188" s="315"/>
      <c r="V188" s="315"/>
      <c r="W188" s="315"/>
      <c r="X188" s="315"/>
      <c r="Y188" s="315"/>
    </row>
    <row r="189" spans="1:25" ht="13.8" thickBot="1" x14ac:dyDescent="0.3">
      <c r="A189" s="316"/>
      <c r="B189" s="316"/>
      <c r="C189" s="316"/>
      <c r="D189" s="316"/>
      <c r="E189" s="316"/>
      <c r="F189" s="316"/>
      <c r="G189" s="316"/>
      <c r="H189" s="316"/>
      <c r="I189" s="316"/>
      <c r="J189" s="316"/>
      <c r="K189" s="316"/>
      <c r="L189" s="316"/>
      <c r="M189" s="316"/>
      <c r="N189" s="316"/>
      <c r="O189" s="316"/>
      <c r="P189" s="316"/>
      <c r="Q189" s="316"/>
      <c r="R189" s="316"/>
      <c r="S189" s="316"/>
      <c r="T189" s="316"/>
      <c r="U189" s="316"/>
      <c r="V189" s="316"/>
      <c r="W189" s="316"/>
      <c r="X189" s="316"/>
      <c r="Y189" s="316"/>
    </row>
    <row r="190" spans="1:25" ht="37.200000000000003" customHeight="1" thickBot="1" x14ac:dyDescent="0.3">
      <c r="A190" s="127"/>
      <c r="B190" s="317" t="s">
        <v>218</v>
      </c>
      <c r="C190" s="318"/>
      <c r="D190" s="293" t="s">
        <v>25</v>
      </c>
      <c r="E190" s="294"/>
      <c r="F190" s="295" t="s">
        <v>32</v>
      </c>
      <c r="G190" s="295"/>
      <c r="H190" s="295"/>
      <c r="I190" s="300"/>
      <c r="J190" s="295" t="s">
        <v>21</v>
      </c>
      <c r="K190" s="295"/>
      <c r="L190" s="295"/>
      <c r="M190" s="300"/>
      <c r="N190" s="295" t="s">
        <v>29</v>
      </c>
      <c r="O190" s="295"/>
      <c r="P190" s="295"/>
      <c r="Q190" s="300"/>
      <c r="R190" s="295" t="s">
        <v>31</v>
      </c>
      <c r="S190" s="295"/>
      <c r="T190" s="295"/>
      <c r="U190" s="300"/>
      <c r="V190" s="295" t="s">
        <v>30</v>
      </c>
      <c r="W190" s="295"/>
      <c r="X190" s="295"/>
      <c r="Y190" s="300"/>
    </row>
    <row r="191" spans="1:25" ht="6.6" customHeight="1" x14ac:dyDescent="0.25">
      <c r="A191" s="128"/>
      <c r="B191" s="301"/>
      <c r="C191" s="312"/>
      <c r="D191" s="298"/>
      <c r="E191" s="299"/>
      <c r="F191" s="300"/>
      <c r="G191" s="300"/>
      <c r="H191" s="300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300"/>
      <c r="V191" s="300"/>
      <c r="W191" s="300"/>
      <c r="X191" s="300"/>
      <c r="Y191" s="300"/>
    </row>
    <row r="192" spans="1:25" ht="39.6" x14ac:dyDescent="0.25">
      <c r="A192" s="128"/>
      <c r="B192" s="301"/>
      <c r="C192" s="312"/>
      <c r="D192" s="298"/>
      <c r="E192" s="299"/>
      <c r="F192" s="302" t="s">
        <v>134</v>
      </c>
      <c r="G192" s="302"/>
      <c r="H192" s="303" t="s">
        <v>118</v>
      </c>
      <c r="I192" s="303"/>
      <c r="J192" s="302" t="s">
        <v>134</v>
      </c>
      <c r="K192" s="302"/>
      <c r="L192" s="303" t="s">
        <v>118</v>
      </c>
      <c r="M192" s="303"/>
      <c r="N192" s="302" t="s">
        <v>134</v>
      </c>
      <c r="O192" s="302"/>
      <c r="P192" s="303" t="s">
        <v>118</v>
      </c>
      <c r="Q192" s="303"/>
      <c r="R192" s="302" t="s">
        <v>134</v>
      </c>
      <c r="S192" s="302"/>
      <c r="T192" s="303" t="s">
        <v>118</v>
      </c>
      <c r="U192" s="303"/>
      <c r="V192" s="302" t="s">
        <v>134</v>
      </c>
      <c r="W192" s="302"/>
      <c r="X192" s="303" t="s">
        <v>118</v>
      </c>
      <c r="Y192" s="303"/>
    </row>
    <row r="193" spans="1:25" ht="15" customHeight="1" x14ac:dyDescent="0.25">
      <c r="A193" s="128"/>
      <c r="B193" s="301"/>
      <c r="C193" s="312"/>
      <c r="D193" s="298"/>
      <c r="E193" s="299"/>
      <c r="F193" s="302"/>
      <c r="G193" s="302"/>
      <c r="H193" s="303" t="s">
        <v>62</v>
      </c>
      <c r="I193" s="303"/>
      <c r="J193" s="302"/>
      <c r="K193" s="302"/>
      <c r="L193" s="303" t="s">
        <v>62</v>
      </c>
      <c r="M193" s="303"/>
      <c r="N193" s="302"/>
      <c r="O193" s="302"/>
      <c r="P193" s="303" t="s">
        <v>62</v>
      </c>
      <c r="Q193" s="303"/>
      <c r="R193" s="302"/>
      <c r="S193" s="302"/>
      <c r="T193" s="303" t="s">
        <v>62</v>
      </c>
      <c r="U193" s="303"/>
      <c r="V193" s="302"/>
      <c r="W193" s="302"/>
      <c r="X193" s="303" t="s">
        <v>62</v>
      </c>
      <c r="Y193" s="303"/>
    </row>
    <row r="194" spans="1:25" ht="6.6" customHeight="1" thickBot="1" x14ac:dyDescent="0.3">
      <c r="A194" s="133"/>
      <c r="B194" s="319"/>
      <c r="C194" s="307"/>
      <c r="D194" s="308"/>
      <c r="E194" s="308"/>
      <c r="F194" s="309"/>
      <c r="G194" s="309"/>
      <c r="H194" s="310"/>
      <c r="I194" s="310"/>
      <c r="J194" s="309"/>
      <c r="K194" s="309"/>
      <c r="L194" s="310"/>
      <c r="M194" s="310"/>
      <c r="N194" s="309"/>
      <c r="O194" s="309"/>
      <c r="P194" s="310"/>
      <c r="Q194" s="310"/>
      <c r="R194" s="309"/>
      <c r="S194" s="309"/>
      <c r="T194" s="310"/>
      <c r="U194" s="310"/>
      <c r="V194" s="309"/>
      <c r="W194" s="309"/>
      <c r="X194" s="310"/>
      <c r="Y194" s="310"/>
    </row>
    <row r="195" spans="1:25" ht="6.6" customHeight="1" x14ac:dyDescent="0.25">
      <c r="A195" s="127"/>
      <c r="B195" s="320"/>
      <c r="C195" s="318"/>
      <c r="D195" s="294"/>
      <c r="E195" s="294"/>
      <c r="F195" s="321"/>
      <c r="G195" s="321"/>
      <c r="H195" s="322"/>
      <c r="I195" s="322"/>
      <c r="J195" s="321"/>
      <c r="K195" s="321"/>
      <c r="L195" s="322"/>
      <c r="M195" s="322"/>
      <c r="N195" s="321"/>
      <c r="O195" s="321"/>
      <c r="P195" s="322"/>
      <c r="Q195" s="322"/>
      <c r="R195" s="321"/>
      <c r="S195" s="321"/>
      <c r="T195" s="322"/>
      <c r="U195" s="322"/>
      <c r="V195" s="321"/>
      <c r="W195" s="321"/>
      <c r="X195" s="322"/>
      <c r="Y195" s="322"/>
    </row>
    <row r="196" spans="1:25" s="214" customFormat="1" ht="15" customHeight="1" x14ac:dyDescent="0.3">
      <c r="A196" s="269" t="s">
        <v>158</v>
      </c>
      <c r="B196" s="269"/>
      <c r="C196" s="269"/>
      <c r="D196" s="269"/>
      <c r="E196" s="269"/>
      <c r="F196" s="269"/>
      <c r="G196" s="269"/>
      <c r="H196" s="269"/>
      <c r="I196" s="269"/>
      <c r="J196" s="269"/>
      <c r="K196" s="269"/>
      <c r="L196" s="269"/>
      <c r="M196" s="269"/>
      <c r="N196" s="269"/>
      <c r="O196" s="269"/>
      <c r="P196" s="269"/>
      <c r="Q196" s="269"/>
      <c r="R196" s="269"/>
      <c r="S196" s="269"/>
      <c r="T196" s="269"/>
      <c r="U196" s="269"/>
      <c r="V196" s="269"/>
      <c r="W196" s="269"/>
      <c r="X196" s="269"/>
      <c r="Y196" s="269"/>
    </row>
    <row r="197" spans="1:25" s="214" customFormat="1" ht="15" customHeight="1" x14ac:dyDescent="0.3">
      <c r="A197" s="270" t="s">
        <v>159</v>
      </c>
      <c r="B197" s="269"/>
      <c r="C197" s="269"/>
      <c r="D197" s="269"/>
      <c r="E197" s="269"/>
      <c r="F197" s="269"/>
      <c r="G197" s="269"/>
      <c r="H197" s="269"/>
      <c r="I197" s="269"/>
      <c r="J197" s="269"/>
      <c r="K197" s="269"/>
      <c r="L197" s="269"/>
      <c r="M197" s="269"/>
      <c r="N197" s="269"/>
      <c r="O197" s="269"/>
      <c r="P197" s="269"/>
      <c r="Q197" s="269"/>
      <c r="R197" s="269"/>
      <c r="S197" s="269"/>
      <c r="T197" s="269"/>
      <c r="U197" s="269"/>
      <c r="V197" s="269"/>
      <c r="W197" s="269"/>
      <c r="X197" s="269"/>
      <c r="Y197" s="269"/>
    </row>
    <row r="198" spans="1:25" s="215" customFormat="1" ht="6.6" customHeight="1" x14ac:dyDescent="0.3">
      <c r="A198" s="323"/>
      <c r="B198" s="325"/>
      <c r="C198" s="325"/>
      <c r="D198" s="324"/>
      <c r="E198" s="324"/>
      <c r="F198" s="324"/>
      <c r="G198" s="324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  <c r="T198" s="324"/>
      <c r="U198" s="324"/>
      <c r="V198" s="324"/>
      <c r="W198" s="324"/>
      <c r="X198" s="324"/>
      <c r="Y198" s="324"/>
    </row>
    <row r="199" spans="1:25" s="214" customFormat="1" ht="15" customHeight="1" x14ac:dyDescent="0.3">
      <c r="A199" s="323"/>
      <c r="B199" s="16" t="s">
        <v>38</v>
      </c>
      <c r="C199" s="30"/>
      <c r="D199" s="326">
        <f>+SUM(D202:D214)</f>
        <v>51870</v>
      </c>
      <c r="E199" s="326"/>
      <c r="F199" s="326">
        <f>+SUM(F202:F214)</f>
        <v>49703</v>
      </c>
      <c r="G199" s="326"/>
      <c r="H199" s="327">
        <f>+F199/$D$199*100</f>
        <v>95.822247927511086</v>
      </c>
      <c r="I199" s="327"/>
      <c r="J199" s="326">
        <f>+SUM(J202:J214)</f>
        <v>0</v>
      </c>
      <c r="K199" s="326"/>
      <c r="L199" s="327">
        <f>+J199/$D$199*100</f>
        <v>0</v>
      </c>
      <c r="M199" s="327"/>
      <c r="N199" s="326">
        <f>+SUM(N202:N214)</f>
        <v>0</v>
      </c>
      <c r="O199" s="326"/>
      <c r="P199" s="327">
        <f>+N199/$D$199*100</f>
        <v>0</v>
      </c>
      <c r="Q199" s="327"/>
      <c r="R199" s="326">
        <f>+SUM(R202:R214)</f>
        <v>0</v>
      </c>
      <c r="S199" s="326"/>
      <c r="T199" s="327">
        <f>+R199/$D$199*100</f>
        <v>0</v>
      </c>
      <c r="U199" s="327"/>
      <c r="V199" s="326">
        <f>+SUM(V202:V214)</f>
        <v>0</v>
      </c>
      <c r="W199" s="326"/>
      <c r="X199" s="327">
        <f>+V199/$D$199*100</f>
        <v>0</v>
      </c>
      <c r="Y199" s="327"/>
    </row>
    <row r="200" spans="1:25" s="214" customFormat="1" ht="15" customHeight="1" x14ac:dyDescent="0.3">
      <c r="A200" s="323"/>
      <c r="B200" s="19" t="s">
        <v>39</v>
      </c>
      <c r="C200" s="30"/>
      <c r="D200" s="326"/>
      <c r="E200" s="326"/>
      <c r="F200" s="326"/>
      <c r="G200" s="326"/>
      <c r="H200" s="327"/>
      <c r="I200" s="327"/>
      <c r="J200" s="326"/>
      <c r="K200" s="326"/>
      <c r="L200" s="327"/>
      <c r="M200" s="327"/>
      <c r="N200" s="326"/>
      <c r="O200" s="326"/>
      <c r="P200" s="327"/>
      <c r="Q200" s="327"/>
      <c r="R200" s="326"/>
      <c r="S200" s="326"/>
      <c r="T200" s="327"/>
      <c r="U200" s="327"/>
      <c r="V200" s="326"/>
      <c r="W200" s="326"/>
      <c r="X200" s="327"/>
      <c r="Y200" s="327"/>
    </row>
    <row r="201" spans="1:25" s="214" customFormat="1" ht="6.6" customHeight="1" x14ac:dyDescent="0.3">
      <c r="A201" s="323"/>
      <c r="B201" s="16"/>
      <c r="C201" s="30"/>
      <c r="D201" s="326"/>
      <c r="E201" s="326"/>
      <c r="F201" s="326"/>
      <c r="G201" s="326"/>
      <c r="H201" s="327"/>
      <c r="I201" s="327"/>
      <c r="J201" s="326"/>
      <c r="K201" s="326"/>
      <c r="L201" s="327"/>
      <c r="M201" s="327"/>
      <c r="N201" s="326"/>
      <c r="O201" s="326"/>
      <c r="P201" s="327"/>
      <c r="Q201" s="327"/>
      <c r="R201" s="326"/>
      <c r="S201" s="326"/>
      <c r="T201" s="327"/>
      <c r="U201" s="327"/>
      <c r="V201" s="326"/>
      <c r="W201" s="326"/>
      <c r="X201" s="327"/>
      <c r="Y201" s="327"/>
    </row>
    <row r="202" spans="1:25" s="214" customFormat="1" ht="15" customHeight="1" x14ac:dyDescent="0.3">
      <c r="A202" s="323"/>
      <c r="B202" s="116" t="s">
        <v>40</v>
      </c>
      <c r="C202" s="333"/>
      <c r="D202" s="329">
        <v>1459</v>
      </c>
      <c r="E202" s="329"/>
      <c r="F202" s="329">
        <v>1403</v>
      </c>
      <c r="G202" s="329"/>
      <c r="H202" s="339">
        <f>+F202/$D202*100</f>
        <v>96.161754626456471</v>
      </c>
      <c r="I202" s="330"/>
      <c r="J202" s="329">
        <v>0</v>
      </c>
      <c r="K202" s="329"/>
      <c r="L202" s="162">
        <v>0</v>
      </c>
      <c r="M202" s="162"/>
      <c r="N202" s="329">
        <v>0</v>
      </c>
      <c r="O202" s="329"/>
      <c r="P202" s="162">
        <v>0</v>
      </c>
      <c r="Q202" s="162"/>
      <c r="R202" s="11">
        <v>0</v>
      </c>
      <c r="S202" s="11"/>
      <c r="T202" s="162">
        <v>0</v>
      </c>
      <c r="U202" s="162"/>
      <c r="V202" s="11">
        <v>0</v>
      </c>
      <c r="W202" s="11"/>
      <c r="X202" s="162">
        <v>0</v>
      </c>
      <c r="Y202" s="162"/>
    </row>
    <row r="203" spans="1:25" s="214" customFormat="1" ht="15" customHeight="1" x14ac:dyDescent="0.3">
      <c r="A203" s="323"/>
      <c r="B203" s="331" t="s">
        <v>41</v>
      </c>
      <c r="C203" s="333"/>
      <c r="D203" s="329"/>
      <c r="E203" s="329"/>
      <c r="F203" s="329"/>
      <c r="G203" s="329"/>
      <c r="H203" s="339"/>
      <c r="I203" s="330"/>
      <c r="J203" s="329"/>
      <c r="K203" s="329"/>
      <c r="L203" s="162"/>
      <c r="M203" s="162"/>
      <c r="N203" s="329"/>
      <c r="O203" s="329"/>
      <c r="P203" s="162"/>
      <c r="Q203" s="162"/>
      <c r="R203" s="11"/>
      <c r="S203" s="11"/>
      <c r="T203" s="162"/>
      <c r="U203" s="162"/>
      <c r="V203" s="11"/>
      <c r="W203" s="11"/>
      <c r="X203" s="162"/>
      <c r="Y203" s="162"/>
    </row>
    <row r="204" spans="1:25" s="214" customFormat="1" ht="6.6" customHeight="1" x14ac:dyDescent="0.3">
      <c r="A204" s="323"/>
      <c r="B204" s="86"/>
      <c r="C204" s="333"/>
      <c r="D204" s="329"/>
      <c r="E204" s="329"/>
      <c r="F204" s="329"/>
      <c r="G204" s="329"/>
      <c r="H204" s="339"/>
      <c r="I204" s="330"/>
      <c r="J204" s="329"/>
      <c r="K204" s="329"/>
      <c r="L204" s="162"/>
      <c r="M204" s="162"/>
      <c r="N204" s="329"/>
      <c r="O204" s="329"/>
      <c r="P204" s="162"/>
      <c r="Q204" s="162"/>
      <c r="R204" s="11"/>
      <c r="S204" s="11"/>
      <c r="T204" s="162"/>
      <c r="U204" s="162"/>
      <c r="V204" s="11"/>
      <c r="W204" s="11"/>
      <c r="X204" s="162"/>
      <c r="Y204" s="162"/>
    </row>
    <row r="205" spans="1:25" s="214" customFormat="1" ht="15" customHeight="1" x14ac:dyDescent="0.3">
      <c r="A205" s="323"/>
      <c r="B205" s="116" t="s">
        <v>64</v>
      </c>
      <c r="C205" s="333"/>
      <c r="D205" s="329">
        <v>498</v>
      </c>
      <c r="E205" s="329"/>
      <c r="F205" s="329">
        <v>485</v>
      </c>
      <c r="G205" s="329"/>
      <c r="H205" s="339">
        <f t="shared" ref="H205:H214" si="78">+F205/$D205*100</f>
        <v>97.389558232931734</v>
      </c>
      <c r="I205" s="330"/>
      <c r="J205" s="329">
        <v>0</v>
      </c>
      <c r="K205" s="329"/>
      <c r="L205" s="162">
        <v>0</v>
      </c>
      <c r="M205" s="162"/>
      <c r="N205" s="329">
        <v>0</v>
      </c>
      <c r="O205" s="329"/>
      <c r="P205" s="162">
        <v>0</v>
      </c>
      <c r="Q205" s="162"/>
      <c r="R205" s="11">
        <v>0</v>
      </c>
      <c r="S205" s="11"/>
      <c r="T205" s="162">
        <v>0</v>
      </c>
      <c r="U205" s="162"/>
      <c r="V205" s="11">
        <v>0</v>
      </c>
      <c r="W205" s="11"/>
      <c r="X205" s="162">
        <v>0</v>
      </c>
      <c r="Y205" s="162"/>
    </row>
    <row r="206" spans="1:25" s="214" customFormat="1" ht="15" customHeight="1" x14ac:dyDescent="0.3">
      <c r="A206" s="323"/>
      <c r="B206" s="331" t="s">
        <v>165</v>
      </c>
      <c r="C206" s="333"/>
      <c r="D206" s="329"/>
      <c r="E206" s="329"/>
      <c r="F206" s="329"/>
      <c r="G206" s="329"/>
      <c r="H206" s="339"/>
      <c r="I206" s="330"/>
      <c r="J206" s="329"/>
      <c r="K206" s="329"/>
      <c r="L206" s="162"/>
      <c r="M206" s="162"/>
      <c r="N206" s="329"/>
      <c r="O206" s="329"/>
      <c r="P206" s="162"/>
      <c r="Q206" s="162"/>
      <c r="R206" s="11"/>
      <c r="S206" s="11"/>
      <c r="T206" s="162"/>
      <c r="U206" s="162"/>
      <c r="V206" s="11"/>
      <c r="W206" s="11"/>
      <c r="X206" s="162"/>
      <c r="Y206" s="162"/>
    </row>
    <row r="207" spans="1:25" s="214" customFormat="1" ht="6.6" customHeight="1" x14ac:dyDescent="0.3">
      <c r="A207" s="323"/>
      <c r="B207" s="86"/>
      <c r="C207" s="333"/>
      <c r="D207" s="329"/>
      <c r="E207" s="329"/>
      <c r="F207" s="329"/>
      <c r="G207" s="329"/>
      <c r="H207" s="339"/>
      <c r="I207" s="330"/>
      <c r="J207" s="329"/>
      <c r="K207" s="329"/>
      <c r="L207" s="162"/>
      <c r="M207" s="162"/>
      <c r="N207" s="329"/>
      <c r="O207" s="329"/>
      <c r="P207" s="162"/>
      <c r="Q207" s="162"/>
      <c r="R207" s="11"/>
      <c r="S207" s="11"/>
      <c r="T207" s="162"/>
      <c r="U207" s="162"/>
      <c r="V207" s="11"/>
      <c r="W207" s="11"/>
      <c r="X207" s="162"/>
      <c r="Y207" s="162"/>
    </row>
    <row r="208" spans="1:25" s="214" customFormat="1" ht="15" customHeight="1" x14ac:dyDescent="0.3">
      <c r="A208" s="323"/>
      <c r="B208" s="116" t="s">
        <v>47</v>
      </c>
      <c r="C208" s="333"/>
      <c r="D208" s="329">
        <v>3067</v>
      </c>
      <c r="E208" s="329"/>
      <c r="F208" s="329">
        <v>2946</v>
      </c>
      <c r="G208" s="329"/>
      <c r="H208" s="339">
        <f t="shared" si="78"/>
        <v>96.054776654711446</v>
      </c>
      <c r="I208" s="330"/>
      <c r="J208" s="329">
        <v>0</v>
      </c>
      <c r="K208" s="329"/>
      <c r="L208" s="162">
        <v>0</v>
      </c>
      <c r="M208" s="162"/>
      <c r="N208" s="329">
        <v>0</v>
      </c>
      <c r="O208" s="329"/>
      <c r="P208" s="162">
        <v>0</v>
      </c>
      <c r="Q208" s="162"/>
      <c r="R208" s="11">
        <v>0</v>
      </c>
      <c r="S208" s="11"/>
      <c r="T208" s="162">
        <v>0</v>
      </c>
      <c r="U208" s="162"/>
      <c r="V208" s="11">
        <v>0</v>
      </c>
      <c r="W208" s="11"/>
      <c r="X208" s="162">
        <v>0</v>
      </c>
      <c r="Y208" s="162"/>
    </row>
    <row r="209" spans="1:25" s="214" customFormat="1" ht="15" customHeight="1" x14ac:dyDescent="0.3">
      <c r="A209" s="323"/>
      <c r="B209" s="331" t="s">
        <v>46</v>
      </c>
      <c r="C209" s="333"/>
      <c r="D209" s="329"/>
      <c r="E209" s="329"/>
      <c r="F209" s="329"/>
      <c r="G209" s="329"/>
      <c r="H209" s="339"/>
      <c r="I209" s="330"/>
      <c r="J209" s="329"/>
      <c r="K209" s="329"/>
      <c r="L209" s="162"/>
      <c r="M209" s="162"/>
      <c r="N209" s="329"/>
      <c r="O209" s="329"/>
      <c r="P209" s="162"/>
      <c r="Q209" s="162"/>
      <c r="R209" s="11"/>
      <c r="S209" s="11"/>
      <c r="T209" s="162"/>
      <c r="U209" s="162"/>
      <c r="V209" s="11"/>
      <c r="W209" s="11"/>
      <c r="X209" s="162"/>
      <c r="Y209" s="162"/>
    </row>
    <row r="210" spans="1:25" s="214" customFormat="1" ht="6.6" customHeight="1" x14ac:dyDescent="0.3">
      <c r="A210" s="323"/>
      <c r="B210" s="86"/>
      <c r="C210" s="333"/>
      <c r="D210" s="329"/>
      <c r="E210" s="329"/>
      <c r="F210" s="329"/>
      <c r="G210" s="329"/>
      <c r="H210" s="339"/>
      <c r="I210" s="330"/>
      <c r="J210" s="329"/>
      <c r="K210" s="329"/>
      <c r="L210" s="162"/>
      <c r="M210" s="162"/>
      <c r="N210" s="329"/>
      <c r="O210" s="329"/>
      <c r="P210" s="162"/>
      <c r="Q210" s="162"/>
      <c r="R210" s="11"/>
      <c r="S210" s="11"/>
      <c r="T210" s="162"/>
      <c r="U210" s="162"/>
      <c r="V210" s="11"/>
      <c r="W210" s="11"/>
      <c r="X210" s="162"/>
      <c r="Y210" s="162"/>
    </row>
    <row r="211" spans="1:25" s="214" customFormat="1" ht="15" customHeight="1" x14ac:dyDescent="0.3">
      <c r="A211" s="323"/>
      <c r="B211" s="116" t="s">
        <v>45</v>
      </c>
      <c r="C211" s="333"/>
      <c r="D211" s="329">
        <v>3894</v>
      </c>
      <c r="E211" s="329"/>
      <c r="F211" s="329">
        <v>3761</v>
      </c>
      <c r="G211" s="329"/>
      <c r="H211" s="339">
        <f t="shared" si="78"/>
        <v>96.584488957370311</v>
      </c>
      <c r="I211" s="330"/>
      <c r="J211" s="329">
        <v>0</v>
      </c>
      <c r="K211" s="329"/>
      <c r="L211" s="162">
        <v>0</v>
      </c>
      <c r="M211" s="162"/>
      <c r="N211" s="329">
        <v>0</v>
      </c>
      <c r="O211" s="329"/>
      <c r="P211" s="162">
        <v>0</v>
      </c>
      <c r="Q211" s="162"/>
      <c r="R211" s="11">
        <v>0</v>
      </c>
      <c r="S211" s="11"/>
      <c r="T211" s="162">
        <v>0</v>
      </c>
      <c r="U211" s="162"/>
      <c r="V211" s="11">
        <v>0</v>
      </c>
      <c r="W211" s="11"/>
      <c r="X211" s="162">
        <v>0</v>
      </c>
      <c r="Y211" s="162"/>
    </row>
    <row r="212" spans="1:25" s="214" customFormat="1" ht="15" customHeight="1" x14ac:dyDescent="0.3">
      <c r="A212" s="323"/>
      <c r="B212" s="331" t="s">
        <v>44</v>
      </c>
      <c r="C212" s="333"/>
      <c r="D212" s="329"/>
      <c r="E212" s="329"/>
      <c r="F212" s="329"/>
      <c r="G212" s="329"/>
      <c r="H212" s="339"/>
      <c r="I212" s="330"/>
      <c r="J212" s="329"/>
      <c r="K212" s="329"/>
      <c r="L212" s="162"/>
      <c r="M212" s="162"/>
      <c r="N212" s="329"/>
      <c r="O212" s="329"/>
      <c r="P212" s="162"/>
      <c r="Q212" s="162"/>
      <c r="R212" s="11"/>
      <c r="S212" s="11"/>
      <c r="T212" s="162"/>
      <c r="U212" s="162"/>
      <c r="V212" s="11"/>
      <c r="W212" s="11"/>
      <c r="X212" s="162"/>
      <c r="Y212" s="162"/>
    </row>
    <row r="213" spans="1:25" s="214" customFormat="1" ht="6.6" customHeight="1" x14ac:dyDescent="0.3">
      <c r="A213" s="323"/>
      <c r="B213" s="86"/>
      <c r="C213" s="333"/>
      <c r="D213" s="329"/>
      <c r="E213" s="329"/>
      <c r="F213" s="329"/>
      <c r="G213" s="329"/>
      <c r="H213" s="339"/>
      <c r="I213" s="330"/>
      <c r="J213" s="329"/>
      <c r="K213" s="329"/>
      <c r="L213" s="162"/>
      <c r="M213" s="162"/>
      <c r="N213" s="329"/>
      <c r="O213" s="329"/>
      <c r="P213" s="162"/>
      <c r="Q213" s="162"/>
      <c r="R213" s="11"/>
      <c r="S213" s="11"/>
      <c r="T213" s="162"/>
      <c r="U213" s="162"/>
      <c r="V213" s="11"/>
      <c r="W213" s="11"/>
      <c r="X213" s="162"/>
      <c r="Y213" s="162"/>
    </row>
    <row r="214" spans="1:25" s="214" customFormat="1" ht="15" customHeight="1" x14ac:dyDescent="0.3">
      <c r="A214" s="323"/>
      <c r="B214" s="115" t="s">
        <v>43</v>
      </c>
      <c r="C214" s="345"/>
      <c r="D214" s="196">
        <v>42952</v>
      </c>
      <c r="E214" s="196"/>
      <c r="F214" s="196">
        <v>41108</v>
      </c>
      <c r="G214" s="196"/>
      <c r="H214" s="346">
        <f t="shared" si="78"/>
        <v>95.70683553734402</v>
      </c>
      <c r="I214" s="347"/>
      <c r="J214" s="196">
        <v>0</v>
      </c>
      <c r="K214" s="196"/>
      <c r="L214" s="197">
        <v>0</v>
      </c>
      <c r="M214" s="197"/>
      <c r="N214" s="196">
        <v>0</v>
      </c>
      <c r="O214" s="196"/>
      <c r="P214" s="197">
        <v>0</v>
      </c>
      <c r="Q214" s="197"/>
      <c r="R214" s="59">
        <v>0</v>
      </c>
      <c r="S214" s="59"/>
      <c r="T214" s="197">
        <v>0</v>
      </c>
      <c r="U214" s="197"/>
      <c r="V214" s="59">
        <v>0</v>
      </c>
      <c r="W214" s="59"/>
      <c r="X214" s="197">
        <v>0</v>
      </c>
      <c r="Y214" s="197"/>
    </row>
    <row r="215" spans="1:25" s="214" customFormat="1" ht="15" customHeight="1" x14ac:dyDescent="0.3">
      <c r="A215" s="348"/>
      <c r="B215" s="349" t="s">
        <v>42</v>
      </c>
      <c r="C215" s="345"/>
      <c r="D215" s="196"/>
      <c r="E215" s="196"/>
      <c r="F215" s="196"/>
      <c r="G215" s="196"/>
      <c r="H215" s="346"/>
      <c r="I215" s="347"/>
      <c r="J215" s="196"/>
      <c r="K215" s="196"/>
      <c r="L215" s="197"/>
      <c r="M215" s="197"/>
      <c r="N215" s="196"/>
      <c r="O215" s="196"/>
      <c r="P215" s="197"/>
      <c r="Q215" s="197"/>
      <c r="R215" s="59"/>
      <c r="S215" s="59"/>
      <c r="T215" s="197"/>
      <c r="U215" s="197"/>
      <c r="V215" s="59"/>
      <c r="W215" s="59"/>
      <c r="X215" s="197"/>
      <c r="Y215" s="197"/>
    </row>
    <row r="216" spans="1:25" s="214" customFormat="1" ht="15" customHeight="1" x14ac:dyDescent="0.3">
      <c r="A216" s="348"/>
      <c r="B216" s="349"/>
      <c r="C216" s="345"/>
      <c r="D216" s="196"/>
      <c r="E216" s="196"/>
      <c r="F216" s="196"/>
      <c r="G216" s="196"/>
      <c r="H216" s="347"/>
      <c r="I216" s="347"/>
      <c r="J216" s="196"/>
      <c r="K216" s="196"/>
      <c r="L216" s="197"/>
      <c r="M216" s="197"/>
      <c r="N216" s="196"/>
      <c r="O216" s="196"/>
      <c r="P216" s="197"/>
      <c r="Q216" s="197"/>
      <c r="R216" s="59"/>
      <c r="S216" s="59"/>
      <c r="T216" s="197"/>
      <c r="U216" s="197"/>
      <c r="V216" s="59"/>
      <c r="W216" s="59"/>
      <c r="X216" s="197"/>
      <c r="Y216" s="197"/>
    </row>
    <row r="217" spans="1:25" s="214" customFormat="1" ht="15" customHeight="1" thickBot="1" x14ac:dyDescent="0.35">
      <c r="A217" s="336"/>
      <c r="B217" s="73"/>
      <c r="C217" s="350"/>
      <c r="D217" s="202"/>
      <c r="E217" s="202"/>
      <c r="F217" s="202"/>
      <c r="G217" s="202"/>
      <c r="H217" s="351"/>
      <c r="I217" s="351"/>
      <c r="J217" s="202"/>
      <c r="K217" s="202"/>
      <c r="L217" s="206"/>
      <c r="M217" s="206"/>
      <c r="N217" s="202"/>
      <c r="O217" s="202"/>
      <c r="P217" s="206"/>
      <c r="Q217" s="206"/>
      <c r="R217" s="352"/>
      <c r="S217" s="352"/>
      <c r="T217" s="206"/>
      <c r="U217" s="206"/>
      <c r="V217" s="352"/>
      <c r="W217" s="352"/>
      <c r="X217" s="206"/>
      <c r="Y217" s="206"/>
    </row>
    <row r="218" spans="1:25" x14ac:dyDescent="0.25">
      <c r="J218" s="221"/>
      <c r="K218" s="221"/>
      <c r="N218" s="221"/>
      <c r="O218" s="221"/>
    </row>
    <row r="219" spans="1:25" x14ac:dyDescent="0.25">
      <c r="J219" s="221"/>
      <c r="K219" s="221"/>
      <c r="N219" s="221"/>
      <c r="O219" s="221"/>
    </row>
    <row r="220" spans="1:25" x14ac:dyDescent="0.25">
      <c r="J220" s="221"/>
      <c r="K220" s="221"/>
      <c r="N220" s="221"/>
      <c r="O220" s="221"/>
    </row>
    <row r="221" spans="1:25" x14ac:dyDescent="0.25">
      <c r="J221" s="221"/>
      <c r="K221" s="221"/>
      <c r="N221" s="221"/>
      <c r="O221" s="221"/>
    </row>
    <row r="222" spans="1:25" x14ac:dyDescent="0.25">
      <c r="J222" s="221"/>
      <c r="K222" s="221"/>
      <c r="N222" s="221"/>
      <c r="O222" s="221"/>
    </row>
    <row r="223" spans="1:25" x14ac:dyDescent="0.25">
      <c r="J223" s="221"/>
      <c r="K223" s="221"/>
      <c r="N223" s="221"/>
      <c r="O223" s="221"/>
    </row>
    <row r="224" spans="1:25" x14ac:dyDescent="0.25">
      <c r="J224" s="221"/>
      <c r="K224" s="221"/>
      <c r="N224" s="221"/>
      <c r="O224" s="221"/>
    </row>
    <row r="225" spans="2:23" x14ac:dyDescent="0.25">
      <c r="J225" s="221"/>
      <c r="K225" s="221"/>
      <c r="N225" s="221"/>
      <c r="O225" s="221"/>
    </row>
    <row r="226" spans="2:23" x14ac:dyDescent="0.25">
      <c r="J226" s="221"/>
      <c r="K226" s="221"/>
      <c r="N226" s="221"/>
      <c r="O226" s="221"/>
    </row>
    <row r="227" spans="2:23" x14ac:dyDescent="0.25">
      <c r="J227" s="221"/>
      <c r="K227" s="221"/>
      <c r="N227" s="221"/>
      <c r="O227" s="221"/>
    </row>
    <row r="228" spans="2:23" x14ac:dyDescent="0.25">
      <c r="J228" s="221"/>
      <c r="K228" s="221"/>
      <c r="N228" s="221"/>
      <c r="O228" s="221"/>
    </row>
    <row r="229" spans="2:23" x14ac:dyDescent="0.25">
      <c r="J229" s="221"/>
      <c r="K229" s="221"/>
      <c r="N229" s="221"/>
      <c r="O229" s="221"/>
    </row>
    <row r="230" spans="2:23" x14ac:dyDescent="0.25">
      <c r="J230" s="221"/>
      <c r="K230" s="221"/>
      <c r="N230" s="221"/>
      <c r="O230" s="221"/>
    </row>
    <row r="231" spans="2:23" x14ac:dyDescent="0.25">
      <c r="J231" s="221"/>
      <c r="K231" s="221"/>
      <c r="N231" s="221"/>
      <c r="O231" s="221"/>
    </row>
    <row r="232" spans="2:23" x14ac:dyDescent="0.25">
      <c r="J232" s="221"/>
      <c r="K232" s="221"/>
      <c r="N232" s="221"/>
      <c r="O232" s="221"/>
    </row>
    <row r="233" spans="2:23" s="220" customFormat="1" x14ac:dyDescent="0.25">
      <c r="B233" s="219"/>
      <c r="C233" s="213"/>
      <c r="D233" s="213"/>
      <c r="E233" s="213"/>
      <c r="F233" s="213"/>
      <c r="G233" s="213"/>
      <c r="J233" s="221"/>
      <c r="K233" s="221"/>
      <c r="L233" s="213"/>
      <c r="M233" s="213"/>
      <c r="N233" s="221"/>
      <c r="O233" s="221"/>
      <c r="T233" s="213"/>
      <c r="U233" s="213"/>
      <c r="V233" s="213"/>
      <c r="W233" s="213"/>
    </row>
    <row r="234" spans="2:23" s="220" customFormat="1" x14ac:dyDescent="0.25">
      <c r="B234" s="219"/>
      <c r="C234" s="213"/>
      <c r="D234" s="213"/>
      <c r="E234" s="213"/>
      <c r="F234" s="213"/>
      <c r="G234" s="213"/>
      <c r="J234" s="221"/>
      <c r="K234" s="221"/>
      <c r="L234" s="213"/>
      <c r="M234" s="213"/>
      <c r="N234" s="221"/>
      <c r="O234" s="221"/>
      <c r="T234" s="213"/>
      <c r="U234" s="213"/>
      <c r="V234" s="213"/>
      <c r="W234" s="213"/>
    </row>
    <row r="235" spans="2:23" s="220" customFormat="1" x14ac:dyDescent="0.25">
      <c r="B235" s="219"/>
      <c r="C235" s="213"/>
      <c r="D235" s="213"/>
      <c r="E235" s="213"/>
      <c r="F235" s="213"/>
      <c r="G235" s="213"/>
      <c r="J235" s="221"/>
      <c r="K235" s="221"/>
      <c r="L235" s="213"/>
      <c r="M235" s="213"/>
      <c r="N235" s="221"/>
      <c r="O235" s="221"/>
      <c r="T235" s="213"/>
      <c r="U235" s="213"/>
      <c r="V235" s="213"/>
      <c r="W235" s="213"/>
    </row>
    <row r="236" spans="2:23" s="220" customFormat="1" x14ac:dyDescent="0.25">
      <c r="B236" s="219"/>
      <c r="C236" s="213"/>
      <c r="D236" s="213"/>
      <c r="E236" s="213"/>
      <c r="F236" s="213"/>
      <c r="G236" s="213"/>
      <c r="J236" s="221"/>
      <c r="K236" s="221"/>
      <c r="L236" s="213"/>
      <c r="M236" s="213"/>
      <c r="N236" s="221"/>
      <c r="O236" s="221"/>
      <c r="T236" s="213"/>
      <c r="U236" s="213"/>
      <c r="V236" s="213"/>
      <c r="W236" s="213"/>
    </row>
    <row r="237" spans="2:23" s="220" customFormat="1" x14ac:dyDescent="0.25">
      <c r="B237" s="219"/>
      <c r="C237" s="213"/>
      <c r="D237" s="213"/>
      <c r="E237" s="213"/>
      <c r="F237" s="213"/>
      <c r="G237" s="213"/>
      <c r="J237" s="221"/>
      <c r="K237" s="221"/>
      <c r="L237" s="213"/>
      <c r="M237" s="213"/>
      <c r="N237" s="221"/>
      <c r="O237" s="221"/>
      <c r="T237" s="213"/>
      <c r="U237" s="213"/>
      <c r="V237" s="213"/>
      <c r="W237" s="213"/>
    </row>
    <row r="238" spans="2:23" s="220" customFormat="1" x14ac:dyDescent="0.25">
      <c r="B238" s="219"/>
      <c r="C238" s="213"/>
      <c r="D238" s="213"/>
      <c r="E238" s="213"/>
      <c r="F238" s="213"/>
      <c r="G238" s="213"/>
      <c r="J238" s="221"/>
      <c r="K238" s="221"/>
      <c r="L238" s="213"/>
      <c r="M238" s="213"/>
      <c r="N238" s="221"/>
      <c r="O238" s="221"/>
      <c r="T238" s="213"/>
      <c r="U238" s="213"/>
      <c r="V238" s="213"/>
      <c r="W238" s="213"/>
    </row>
    <row r="239" spans="2:23" s="220" customFormat="1" x14ac:dyDescent="0.25">
      <c r="B239" s="219"/>
      <c r="C239" s="213"/>
      <c r="D239" s="213"/>
      <c r="E239" s="213"/>
      <c r="F239" s="213"/>
      <c r="G239" s="213"/>
      <c r="J239" s="221"/>
      <c r="K239" s="221"/>
      <c r="L239" s="213"/>
      <c r="M239" s="213"/>
      <c r="N239" s="221"/>
      <c r="O239" s="221"/>
      <c r="T239" s="213"/>
      <c r="U239" s="213"/>
      <c r="V239" s="213"/>
      <c r="W239" s="213"/>
    </row>
    <row r="240" spans="2:23" s="220" customFormat="1" x14ac:dyDescent="0.25">
      <c r="B240" s="219"/>
      <c r="C240" s="213"/>
      <c r="D240" s="213"/>
      <c r="E240" s="213"/>
      <c r="F240" s="213"/>
      <c r="G240" s="213"/>
      <c r="J240" s="221"/>
      <c r="K240" s="221"/>
      <c r="L240" s="213"/>
      <c r="M240" s="213"/>
      <c r="N240" s="221"/>
      <c r="O240" s="221"/>
      <c r="T240" s="213"/>
      <c r="U240" s="213"/>
      <c r="V240" s="213"/>
      <c r="W240" s="213"/>
    </row>
    <row r="241" spans="2:23" s="220" customFormat="1" x14ac:dyDescent="0.25">
      <c r="B241" s="219"/>
      <c r="C241" s="213"/>
      <c r="D241" s="213"/>
      <c r="E241" s="213"/>
      <c r="F241" s="213"/>
      <c r="G241" s="213"/>
      <c r="J241" s="221"/>
      <c r="K241" s="221"/>
      <c r="L241" s="213"/>
      <c r="M241" s="213"/>
      <c r="N241" s="221"/>
      <c r="O241" s="221"/>
      <c r="T241" s="213"/>
      <c r="U241" s="213"/>
      <c r="V241" s="213"/>
      <c r="W241" s="213"/>
    </row>
    <row r="242" spans="2:23" s="220" customFormat="1" x14ac:dyDescent="0.25">
      <c r="B242" s="219"/>
      <c r="C242" s="213"/>
      <c r="D242" s="213"/>
      <c r="E242" s="213"/>
      <c r="F242" s="213"/>
      <c r="G242" s="213"/>
      <c r="J242" s="221"/>
      <c r="K242" s="221"/>
      <c r="L242" s="213"/>
      <c r="M242" s="213"/>
      <c r="N242" s="221"/>
      <c r="O242" s="221"/>
      <c r="T242" s="213"/>
      <c r="U242" s="213"/>
      <c r="V242" s="213"/>
      <c r="W242" s="213"/>
    </row>
    <row r="243" spans="2:23" s="220" customFormat="1" x14ac:dyDescent="0.25">
      <c r="B243" s="219"/>
      <c r="C243" s="213"/>
      <c r="D243" s="213"/>
      <c r="E243" s="213"/>
      <c r="F243" s="213"/>
      <c r="G243" s="213"/>
      <c r="J243" s="221"/>
      <c r="K243" s="221"/>
      <c r="L243" s="213"/>
      <c r="M243" s="213"/>
      <c r="N243" s="221"/>
      <c r="O243" s="221"/>
      <c r="T243" s="213"/>
      <c r="U243" s="213"/>
      <c r="V243" s="213"/>
      <c r="W243" s="213"/>
    </row>
    <row r="244" spans="2:23" s="220" customFormat="1" x14ac:dyDescent="0.25">
      <c r="B244" s="219"/>
      <c r="C244" s="213"/>
      <c r="D244" s="213"/>
      <c r="E244" s="213"/>
      <c r="F244" s="213"/>
      <c r="G244" s="213"/>
      <c r="J244" s="221"/>
      <c r="K244" s="221"/>
      <c r="L244" s="213"/>
      <c r="M244" s="213"/>
      <c r="N244" s="221"/>
      <c r="O244" s="221"/>
      <c r="T244" s="213"/>
      <c r="U244" s="213"/>
      <c r="V244" s="213"/>
      <c r="W244" s="213"/>
    </row>
    <row r="245" spans="2:23" s="220" customFormat="1" x14ac:dyDescent="0.25">
      <c r="B245" s="219"/>
      <c r="C245" s="213"/>
      <c r="D245" s="213"/>
      <c r="E245" s="213"/>
      <c r="F245" s="213"/>
      <c r="G245" s="213"/>
      <c r="J245" s="221"/>
      <c r="K245" s="221"/>
      <c r="L245" s="213"/>
      <c r="M245" s="213"/>
      <c r="N245" s="221"/>
      <c r="O245" s="221"/>
      <c r="T245" s="213"/>
      <c r="U245" s="213"/>
      <c r="V245" s="213"/>
      <c r="W245" s="213"/>
    </row>
    <row r="246" spans="2:23" s="220" customFormat="1" x14ac:dyDescent="0.25">
      <c r="B246" s="219"/>
      <c r="C246" s="213"/>
      <c r="D246" s="213"/>
      <c r="E246" s="213"/>
      <c r="F246" s="213"/>
      <c r="G246" s="213"/>
      <c r="J246" s="221"/>
      <c r="K246" s="221"/>
      <c r="L246" s="213"/>
      <c r="M246" s="213"/>
      <c r="N246" s="221"/>
      <c r="O246" s="221"/>
      <c r="T246" s="213"/>
      <c r="U246" s="213"/>
      <c r="V246" s="213"/>
      <c r="W246" s="213"/>
    </row>
    <row r="247" spans="2:23" s="220" customFormat="1" x14ac:dyDescent="0.25">
      <c r="B247" s="219"/>
      <c r="C247" s="213"/>
      <c r="D247" s="213"/>
      <c r="E247" s="213"/>
      <c r="F247" s="213"/>
      <c r="G247" s="213"/>
      <c r="J247" s="221"/>
      <c r="K247" s="221"/>
      <c r="L247" s="213"/>
      <c r="M247" s="213"/>
      <c r="N247" s="221"/>
      <c r="O247" s="221"/>
      <c r="T247" s="213"/>
      <c r="U247" s="213"/>
      <c r="V247" s="213"/>
      <c r="W247" s="213"/>
    </row>
    <row r="248" spans="2:23" s="220" customFormat="1" x14ac:dyDescent="0.25">
      <c r="B248" s="219"/>
      <c r="C248" s="213"/>
      <c r="D248" s="213"/>
      <c r="E248" s="213"/>
      <c r="F248" s="213"/>
      <c r="G248" s="213"/>
      <c r="J248" s="221"/>
      <c r="K248" s="221"/>
      <c r="L248" s="213"/>
      <c r="M248" s="213"/>
      <c r="N248" s="221"/>
      <c r="O248" s="221"/>
      <c r="T248" s="213"/>
      <c r="U248" s="213"/>
      <c r="V248" s="213"/>
      <c r="W248" s="213"/>
    </row>
    <row r="249" spans="2:23" s="220" customFormat="1" x14ac:dyDescent="0.25">
      <c r="B249" s="219"/>
      <c r="C249" s="213"/>
      <c r="D249" s="213"/>
      <c r="E249" s="213"/>
      <c r="F249" s="213"/>
      <c r="G249" s="213"/>
      <c r="J249" s="221"/>
      <c r="K249" s="221"/>
      <c r="L249" s="213"/>
      <c r="M249" s="213"/>
      <c r="N249" s="221"/>
      <c r="O249" s="221"/>
      <c r="T249" s="213"/>
      <c r="U249" s="213"/>
      <c r="V249" s="213"/>
      <c r="W249" s="213"/>
    </row>
    <row r="250" spans="2:23" s="220" customFormat="1" x14ac:dyDescent="0.25">
      <c r="B250" s="219"/>
      <c r="C250" s="213"/>
      <c r="D250" s="213"/>
      <c r="E250" s="213"/>
      <c r="F250" s="213"/>
      <c r="G250" s="213"/>
      <c r="J250" s="221"/>
      <c r="K250" s="221"/>
      <c r="L250" s="213"/>
      <c r="M250" s="213"/>
      <c r="N250" s="221"/>
      <c r="O250" s="221"/>
      <c r="T250" s="213"/>
      <c r="U250" s="213"/>
      <c r="V250" s="213"/>
      <c r="W250" s="213"/>
    </row>
    <row r="251" spans="2:23" s="220" customFormat="1" x14ac:dyDescent="0.25">
      <c r="B251" s="219"/>
      <c r="C251" s="213"/>
      <c r="D251" s="213"/>
      <c r="E251" s="213"/>
      <c r="F251" s="213"/>
      <c r="G251" s="213"/>
      <c r="J251" s="221"/>
      <c r="K251" s="221"/>
      <c r="L251" s="213"/>
      <c r="M251" s="213"/>
      <c r="N251" s="221"/>
      <c r="O251" s="221"/>
      <c r="T251" s="213"/>
      <c r="U251" s="213"/>
      <c r="V251" s="213"/>
      <c r="W251" s="213"/>
    </row>
    <row r="252" spans="2:23" s="220" customFormat="1" x14ac:dyDescent="0.25">
      <c r="B252" s="219"/>
      <c r="C252" s="213"/>
      <c r="D252" s="213"/>
      <c r="E252" s="213"/>
      <c r="F252" s="213"/>
      <c r="G252" s="213"/>
      <c r="J252" s="221"/>
      <c r="K252" s="221"/>
      <c r="L252" s="213"/>
      <c r="M252" s="213"/>
      <c r="N252" s="221"/>
      <c r="O252" s="221"/>
      <c r="T252" s="213"/>
      <c r="U252" s="213"/>
      <c r="V252" s="213"/>
      <c r="W252" s="213"/>
    </row>
    <row r="253" spans="2:23" s="220" customFormat="1" x14ac:dyDescent="0.25">
      <c r="B253" s="219"/>
      <c r="C253" s="213"/>
      <c r="D253" s="213"/>
      <c r="E253" s="213"/>
      <c r="F253" s="213"/>
      <c r="G253" s="213"/>
      <c r="J253" s="221"/>
      <c r="K253" s="221"/>
      <c r="L253" s="213"/>
      <c r="M253" s="213"/>
      <c r="N253" s="221"/>
      <c r="O253" s="221"/>
      <c r="T253" s="213"/>
      <c r="U253" s="213"/>
      <c r="V253" s="213"/>
      <c r="W253" s="213"/>
    </row>
    <row r="254" spans="2:23" s="220" customFormat="1" x14ac:dyDescent="0.25">
      <c r="B254" s="219"/>
      <c r="C254" s="213"/>
      <c r="D254" s="213"/>
      <c r="E254" s="213"/>
      <c r="F254" s="213"/>
      <c r="G254" s="213"/>
      <c r="J254" s="221"/>
      <c r="K254" s="221"/>
      <c r="L254" s="213"/>
      <c r="M254" s="213"/>
      <c r="N254" s="221"/>
      <c r="O254" s="221"/>
      <c r="T254" s="213"/>
      <c r="U254" s="213"/>
      <c r="V254" s="213"/>
      <c r="W254" s="213"/>
    </row>
    <row r="255" spans="2:23" s="220" customFormat="1" x14ac:dyDescent="0.25">
      <c r="B255" s="219"/>
      <c r="C255" s="213"/>
      <c r="D255" s="213"/>
      <c r="E255" s="213"/>
      <c r="F255" s="213"/>
      <c r="G255" s="213"/>
      <c r="J255" s="221"/>
      <c r="K255" s="221"/>
      <c r="L255" s="213"/>
      <c r="M255" s="213"/>
      <c r="N255" s="221"/>
      <c r="O255" s="221"/>
      <c r="T255" s="213"/>
      <c r="U255" s="213"/>
      <c r="V255" s="213"/>
      <c r="W255" s="213"/>
    </row>
    <row r="256" spans="2:23" s="220" customFormat="1" x14ac:dyDescent="0.25">
      <c r="B256" s="219"/>
      <c r="C256" s="213"/>
      <c r="D256" s="213"/>
      <c r="E256" s="213"/>
      <c r="F256" s="213"/>
      <c r="G256" s="213"/>
      <c r="J256" s="221"/>
      <c r="K256" s="221"/>
      <c r="L256" s="213"/>
      <c r="M256" s="213"/>
      <c r="N256" s="221"/>
      <c r="O256" s="221"/>
      <c r="T256" s="213"/>
      <c r="U256" s="213"/>
      <c r="V256" s="213"/>
      <c r="W256" s="213"/>
    </row>
    <row r="257" spans="2:23" s="220" customFormat="1" x14ac:dyDescent="0.25">
      <c r="B257" s="219"/>
      <c r="C257" s="213"/>
      <c r="D257" s="213"/>
      <c r="E257" s="213"/>
      <c r="F257" s="213"/>
      <c r="G257" s="213"/>
      <c r="J257" s="221"/>
      <c r="K257" s="221"/>
      <c r="L257" s="213"/>
      <c r="M257" s="213"/>
      <c r="N257" s="221"/>
      <c r="O257" s="221"/>
      <c r="T257" s="213"/>
      <c r="U257" s="213"/>
      <c r="V257" s="213"/>
      <c r="W257" s="213"/>
    </row>
    <row r="258" spans="2:23" s="220" customFormat="1" x14ac:dyDescent="0.25">
      <c r="B258" s="219"/>
      <c r="C258" s="213"/>
      <c r="D258" s="213"/>
      <c r="E258" s="213"/>
      <c r="F258" s="213"/>
      <c r="G258" s="213"/>
      <c r="J258" s="221"/>
      <c r="K258" s="221"/>
      <c r="L258" s="213"/>
      <c r="M258" s="213"/>
      <c r="N258" s="221"/>
      <c r="O258" s="221"/>
      <c r="T258" s="213"/>
      <c r="U258" s="213"/>
      <c r="V258" s="213"/>
      <c r="W258" s="213"/>
    </row>
    <row r="259" spans="2:23" s="220" customFormat="1" x14ac:dyDescent="0.25">
      <c r="B259" s="219"/>
      <c r="C259" s="213"/>
      <c r="D259" s="213"/>
      <c r="E259" s="213"/>
      <c r="F259" s="213"/>
      <c r="G259" s="213"/>
      <c r="J259" s="221"/>
      <c r="K259" s="221"/>
      <c r="L259" s="213"/>
      <c r="M259" s="213"/>
      <c r="N259" s="221"/>
      <c r="O259" s="221"/>
      <c r="T259" s="213"/>
      <c r="U259" s="213"/>
      <c r="V259" s="213"/>
      <c r="W259" s="213"/>
    </row>
    <row r="260" spans="2:23" s="220" customFormat="1" x14ac:dyDescent="0.25">
      <c r="B260" s="219"/>
      <c r="C260" s="213"/>
      <c r="D260" s="213"/>
      <c r="E260" s="213"/>
      <c r="F260" s="213"/>
      <c r="G260" s="213"/>
      <c r="J260" s="221"/>
      <c r="K260" s="221"/>
      <c r="L260" s="213"/>
      <c r="M260" s="213"/>
      <c r="N260" s="221"/>
      <c r="O260" s="221"/>
      <c r="T260" s="213"/>
      <c r="U260" s="213"/>
      <c r="V260" s="213"/>
      <c r="W260" s="213"/>
    </row>
    <row r="261" spans="2:23" s="220" customFormat="1" x14ac:dyDescent="0.25">
      <c r="B261" s="219"/>
      <c r="C261" s="213"/>
      <c r="D261" s="213"/>
      <c r="E261" s="213"/>
      <c r="F261" s="213"/>
      <c r="G261" s="213"/>
      <c r="J261" s="221"/>
      <c r="K261" s="221"/>
      <c r="L261" s="213"/>
      <c r="M261" s="213"/>
      <c r="N261" s="221"/>
      <c r="O261" s="221"/>
      <c r="T261" s="213"/>
      <c r="U261" s="213"/>
      <c r="V261" s="213"/>
      <c r="W261" s="213"/>
    </row>
    <row r="262" spans="2:23" s="220" customFormat="1" x14ac:dyDescent="0.25">
      <c r="B262" s="219"/>
      <c r="C262" s="213"/>
      <c r="D262" s="213"/>
      <c r="E262" s="213"/>
      <c r="F262" s="213"/>
      <c r="G262" s="213"/>
      <c r="J262" s="221"/>
      <c r="K262" s="221"/>
      <c r="L262" s="213"/>
      <c r="M262" s="213"/>
      <c r="N262" s="221"/>
      <c r="O262" s="221"/>
      <c r="T262" s="213"/>
      <c r="U262" s="213"/>
      <c r="V262" s="213"/>
      <c r="W262" s="213"/>
    </row>
    <row r="263" spans="2:23" s="220" customFormat="1" x14ac:dyDescent="0.25">
      <c r="B263" s="219"/>
      <c r="C263" s="213"/>
      <c r="D263" s="213"/>
      <c r="E263" s="213"/>
      <c r="F263" s="213"/>
      <c r="G263" s="213"/>
      <c r="J263" s="221"/>
      <c r="K263" s="221"/>
      <c r="L263" s="213"/>
      <c r="M263" s="213"/>
      <c r="N263" s="221"/>
      <c r="O263" s="221"/>
      <c r="T263" s="213"/>
      <c r="U263" s="213"/>
      <c r="V263" s="213"/>
      <c r="W263" s="213"/>
    </row>
    <row r="264" spans="2:23" s="220" customFormat="1" x14ac:dyDescent="0.25">
      <c r="B264" s="219"/>
      <c r="C264" s="213"/>
      <c r="D264" s="213"/>
      <c r="E264" s="213"/>
      <c r="F264" s="213"/>
      <c r="G264" s="213"/>
      <c r="J264" s="221"/>
      <c r="K264" s="221"/>
      <c r="L264" s="213"/>
      <c r="M264" s="213"/>
      <c r="N264" s="221"/>
      <c r="O264" s="221"/>
      <c r="T264" s="213"/>
      <c r="U264" s="213"/>
      <c r="V264" s="213"/>
      <c r="W264" s="213"/>
    </row>
    <row r="265" spans="2:23" s="220" customFormat="1" x14ac:dyDescent="0.25">
      <c r="B265" s="219"/>
      <c r="C265" s="213"/>
      <c r="D265" s="213"/>
      <c r="E265" s="213"/>
      <c r="F265" s="213"/>
      <c r="G265" s="213"/>
      <c r="J265" s="221"/>
      <c r="K265" s="221"/>
      <c r="L265" s="213"/>
      <c r="M265" s="213"/>
      <c r="N265" s="221"/>
      <c r="O265" s="221"/>
      <c r="T265" s="213"/>
      <c r="U265" s="213"/>
      <c r="V265" s="213"/>
      <c r="W265" s="213"/>
    </row>
    <row r="266" spans="2:23" s="220" customFormat="1" x14ac:dyDescent="0.25">
      <c r="B266" s="219"/>
      <c r="C266" s="213"/>
      <c r="D266" s="213"/>
      <c r="E266" s="213"/>
      <c r="F266" s="213"/>
      <c r="G266" s="213"/>
      <c r="J266" s="221"/>
      <c r="K266" s="221"/>
      <c r="L266" s="213"/>
      <c r="M266" s="213"/>
      <c r="N266" s="221"/>
      <c r="O266" s="221"/>
      <c r="T266" s="213"/>
      <c r="U266" s="213"/>
      <c r="V266" s="213"/>
      <c r="W266" s="213"/>
    </row>
    <row r="267" spans="2:23" s="220" customFormat="1" x14ac:dyDescent="0.25">
      <c r="B267" s="219"/>
      <c r="C267" s="213"/>
      <c r="D267" s="213"/>
      <c r="E267" s="213"/>
      <c r="F267" s="213"/>
      <c r="G267" s="213"/>
      <c r="J267" s="221"/>
      <c r="K267" s="221"/>
      <c r="L267" s="213"/>
      <c r="M267" s="213"/>
      <c r="N267" s="221"/>
      <c r="O267" s="221"/>
      <c r="T267" s="213"/>
      <c r="U267" s="213"/>
      <c r="V267" s="213"/>
      <c r="W267" s="213"/>
    </row>
    <row r="268" spans="2:23" s="220" customFormat="1" x14ac:dyDescent="0.25">
      <c r="B268" s="219"/>
      <c r="C268" s="213"/>
      <c r="D268" s="213"/>
      <c r="E268" s="213"/>
      <c r="F268" s="213"/>
      <c r="G268" s="213"/>
      <c r="J268" s="221"/>
      <c r="K268" s="221"/>
      <c r="L268" s="213"/>
      <c r="M268" s="213"/>
      <c r="N268" s="221"/>
      <c r="O268" s="221"/>
      <c r="T268" s="213"/>
      <c r="U268" s="213"/>
      <c r="V268" s="213"/>
      <c r="W268" s="213"/>
    </row>
    <row r="269" spans="2:23" s="220" customFormat="1" x14ac:dyDescent="0.25">
      <c r="B269" s="219"/>
      <c r="C269" s="213"/>
      <c r="D269" s="213"/>
      <c r="E269" s="213"/>
      <c r="F269" s="213"/>
      <c r="G269" s="213"/>
      <c r="J269" s="221"/>
      <c r="K269" s="221"/>
      <c r="L269" s="213"/>
      <c r="M269" s="213"/>
      <c r="N269" s="221"/>
      <c r="O269" s="221"/>
      <c r="T269" s="213"/>
      <c r="U269" s="213"/>
      <c r="V269" s="213"/>
      <c r="W269" s="213"/>
    </row>
    <row r="270" spans="2:23" s="220" customFormat="1" x14ac:dyDescent="0.25">
      <c r="B270" s="219"/>
      <c r="C270" s="213"/>
      <c r="D270" s="213"/>
      <c r="E270" s="213"/>
      <c r="F270" s="213"/>
      <c r="G270" s="213"/>
      <c r="J270" s="221"/>
      <c r="K270" s="221"/>
      <c r="L270" s="213"/>
      <c r="M270" s="213"/>
      <c r="N270" s="221"/>
      <c r="O270" s="221"/>
      <c r="T270" s="213"/>
      <c r="U270" s="213"/>
      <c r="V270" s="213"/>
      <c r="W270" s="213"/>
    </row>
    <row r="271" spans="2:23" s="220" customFormat="1" x14ac:dyDescent="0.25">
      <c r="B271" s="219"/>
      <c r="C271" s="213"/>
      <c r="D271" s="213"/>
      <c r="E271" s="213"/>
      <c r="F271" s="213"/>
      <c r="G271" s="213"/>
      <c r="J271" s="221"/>
      <c r="K271" s="221"/>
      <c r="L271" s="213"/>
      <c r="M271" s="213"/>
      <c r="N271" s="221"/>
      <c r="O271" s="221"/>
      <c r="T271" s="213"/>
      <c r="U271" s="213"/>
      <c r="V271" s="213"/>
      <c r="W271" s="213"/>
    </row>
    <row r="272" spans="2:23" s="220" customFormat="1" x14ac:dyDescent="0.25">
      <c r="B272" s="219"/>
      <c r="C272" s="213"/>
      <c r="D272" s="213"/>
      <c r="E272" s="213"/>
      <c r="F272" s="213"/>
      <c r="G272" s="213"/>
      <c r="J272" s="221"/>
      <c r="K272" s="221"/>
      <c r="L272" s="213"/>
      <c r="M272" s="213"/>
      <c r="N272" s="221"/>
      <c r="O272" s="221"/>
      <c r="T272" s="213"/>
      <c r="U272" s="213"/>
      <c r="V272" s="213"/>
      <c r="W272" s="213"/>
    </row>
    <row r="273" spans="2:23" s="220" customFormat="1" x14ac:dyDescent="0.25">
      <c r="B273" s="219"/>
      <c r="C273" s="213"/>
      <c r="D273" s="213"/>
      <c r="E273" s="213"/>
      <c r="F273" s="213"/>
      <c r="G273" s="213"/>
      <c r="J273" s="221"/>
      <c r="K273" s="221"/>
      <c r="L273" s="213"/>
      <c r="M273" s="213"/>
      <c r="N273" s="221"/>
      <c r="O273" s="221"/>
      <c r="T273" s="213"/>
      <c r="U273" s="213"/>
      <c r="V273" s="213"/>
      <c r="W273" s="213"/>
    </row>
    <row r="274" spans="2:23" s="220" customFormat="1" x14ac:dyDescent="0.25">
      <c r="B274" s="219"/>
      <c r="C274" s="213"/>
      <c r="D274" s="213"/>
      <c r="E274" s="213"/>
      <c r="F274" s="213"/>
      <c r="G274" s="213"/>
      <c r="J274" s="221"/>
      <c r="K274" s="221"/>
      <c r="L274" s="213"/>
      <c r="M274" s="213"/>
      <c r="N274" s="221"/>
      <c r="O274" s="221"/>
      <c r="T274" s="213"/>
      <c r="U274" s="213"/>
      <c r="V274" s="213"/>
      <c r="W274" s="213"/>
    </row>
    <row r="275" spans="2:23" s="220" customFormat="1" x14ac:dyDescent="0.25">
      <c r="B275" s="219"/>
      <c r="C275" s="213"/>
      <c r="D275" s="213"/>
      <c r="E275" s="213"/>
      <c r="F275" s="213"/>
      <c r="G275" s="213"/>
      <c r="J275" s="221"/>
      <c r="K275" s="221"/>
      <c r="L275" s="213"/>
      <c r="M275" s="213"/>
      <c r="N275" s="221"/>
      <c r="O275" s="221"/>
      <c r="T275" s="213"/>
      <c r="U275" s="213"/>
      <c r="V275" s="213"/>
      <c r="W275" s="213"/>
    </row>
    <row r="276" spans="2:23" s="220" customFormat="1" x14ac:dyDescent="0.25">
      <c r="B276" s="219"/>
      <c r="C276" s="213"/>
      <c r="D276" s="213"/>
      <c r="E276" s="213"/>
      <c r="F276" s="213"/>
      <c r="G276" s="213"/>
      <c r="J276" s="221"/>
      <c r="K276" s="221"/>
      <c r="L276" s="213"/>
      <c r="M276" s="213"/>
      <c r="N276" s="221"/>
      <c r="O276" s="221"/>
      <c r="T276" s="213"/>
      <c r="U276" s="213"/>
      <c r="V276" s="213"/>
      <c r="W276" s="213"/>
    </row>
    <row r="277" spans="2:23" s="220" customFormat="1" x14ac:dyDescent="0.25">
      <c r="B277" s="219"/>
      <c r="C277" s="213"/>
      <c r="D277" s="213"/>
      <c r="E277" s="213"/>
      <c r="F277" s="213"/>
      <c r="G277" s="213"/>
      <c r="J277" s="221"/>
      <c r="K277" s="221"/>
      <c r="L277" s="213"/>
      <c r="M277" s="213"/>
      <c r="N277" s="221"/>
      <c r="O277" s="221"/>
      <c r="T277" s="213"/>
      <c r="U277" s="213"/>
      <c r="V277" s="213"/>
      <c r="W277" s="213"/>
    </row>
    <row r="278" spans="2:23" s="220" customFormat="1" x14ac:dyDescent="0.25">
      <c r="B278" s="219"/>
      <c r="C278" s="213"/>
      <c r="D278" s="213"/>
      <c r="E278" s="213"/>
      <c r="F278" s="213"/>
      <c r="G278" s="213"/>
      <c r="J278" s="221"/>
      <c r="K278" s="221"/>
      <c r="L278" s="213"/>
      <c r="M278" s="213"/>
      <c r="N278" s="221"/>
      <c r="O278" s="221"/>
      <c r="T278" s="213"/>
      <c r="U278" s="213"/>
      <c r="V278" s="213"/>
      <c r="W278" s="213"/>
    </row>
    <row r="279" spans="2:23" s="220" customFormat="1" x14ac:dyDescent="0.25">
      <c r="B279" s="219"/>
      <c r="C279" s="213"/>
      <c r="D279" s="213"/>
      <c r="E279" s="213"/>
      <c r="F279" s="213"/>
      <c r="G279" s="213"/>
      <c r="J279" s="221"/>
      <c r="K279" s="221"/>
      <c r="L279" s="213"/>
      <c r="M279" s="213"/>
      <c r="N279" s="221"/>
      <c r="O279" s="221"/>
      <c r="T279" s="213"/>
      <c r="U279" s="213"/>
      <c r="V279" s="213"/>
      <c r="W279" s="213"/>
    </row>
    <row r="280" spans="2:23" s="220" customFormat="1" x14ac:dyDescent="0.25">
      <c r="B280" s="219"/>
      <c r="C280" s="213"/>
      <c r="D280" s="213"/>
      <c r="E280" s="213"/>
      <c r="F280" s="213"/>
      <c r="G280" s="213"/>
      <c r="J280" s="221"/>
      <c r="K280" s="221"/>
      <c r="L280" s="213"/>
      <c r="M280" s="213"/>
      <c r="N280" s="221"/>
      <c r="O280" s="221"/>
      <c r="T280" s="213"/>
      <c r="U280" s="213"/>
      <c r="V280" s="213"/>
      <c r="W280" s="213"/>
    </row>
    <row r="281" spans="2:23" s="220" customFormat="1" x14ac:dyDescent="0.25">
      <c r="B281" s="219"/>
      <c r="C281" s="213"/>
      <c r="D281" s="213"/>
      <c r="E281" s="213"/>
      <c r="F281" s="213"/>
      <c r="G281" s="213"/>
      <c r="J281" s="221"/>
      <c r="K281" s="221"/>
      <c r="L281" s="213"/>
      <c r="M281" s="213"/>
      <c r="N281" s="221"/>
      <c r="O281" s="221"/>
      <c r="T281" s="213"/>
      <c r="U281" s="213"/>
      <c r="V281" s="213"/>
      <c r="W281" s="213"/>
    </row>
    <row r="282" spans="2:23" s="220" customFormat="1" x14ac:dyDescent="0.25">
      <c r="B282" s="219"/>
      <c r="C282" s="213"/>
      <c r="D282" s="213"/>
      <c r="E282" s="213"/>
      <c r="F282" s="213"/>
      <c r="G282" s="213"/>
      <c r="J282" s="221"/>
      <c r="K282" s="221"/>
      <c r="L282" s="213"/>
      <c r="M282" s="213"/>
      <c r="N282" s="221"/>
      <c r="O282" s="221"/>
      <c r="T282" s="213"/>
      <c r="U282" s="213"/>
      <c r="V282" s="213"/>
      <c r="W282" s="213"/>
    </row>
    <row r="283" spans="2:23" s="220" customFormat="1" x14ac:dyDescent="0.25">
      <c r="B283" s="219"/>
      <c r="C283" s="213"/>
      <c r="D283" s="213"/>
      <c r="E283" s="213"/>
      <c r="F283" s="213"/>
      <c r="G283" s="213"/>
      <c r="J283" s="221"/>
      <c r="K283" s="221"/>
      <c r="L283" s="213"/>
      <c r="M283" s="213"/>
      <c r="N283" s="221"/>
      <c r="O283" s="221"/>
      <c r="T283" s="213"/>
      <c r="U283" s="213"/>
      <c r="V283" s="213"/>
      <c r="W283" s="213"/>
    </row>
    <row r="284" spans="2:23" s="220" customFormat="1" x14ac:dyDescent="0.25">
      <c r="B284" s="219"/>
      <c r="C284" s="213"/>
      <c r="D284" s="213"/>
      <c r="E284" s="213"/>
      <c r="F284" s="213"/>
      <c r="G284" s="213"/>
      <c r="J284" s="221"/>
      <c r="K284" s="221"/>
      <c r="L284" s="213"/>
      <c r="M284" s="213"/>
      <c r="N284" s="221"/>
      <c r="O284" s="221"/>
      <c r="T284" s="213"/>
      <c r="U284" s="213"/>
      <c r="V284" s="213"/>
      <c r="W284" s="213"/>
    </row>
    <row r="285" spans="2:23" s="220" customFormat="1" x14ac:dyDescent="0.25">
      <c r="B285" s="219"/>
      <c r="C285" s="213"/>
      <c r="D285" s="213"/>
      <c r="E285" s="213"/>
      <c r="F285" s="213"/>
      <c r="G285" s="213"/>
      <c r="J285" s="221"/>
      <c r="K285" s="221"/>
      <c r="L285" s="213"/>
      <c r="M285" s="213"/>
      <c r="N285" s="221"/>
      <c r="O285" s="221"/>
      <c r="T285" s="213"/>
      <c r="U285" s="213"/>
      <c r="V285" s="213"/>
      <c r="W285" s="213"/>
    </row>
    <row r="286" spans="2:23" s="220" customFormat="1" x14ac:dyDescent="0.25">
      <c r="B286" s="219"/>
      <c r="C286" s="213"/>
      <c r="D286" s="213"/>
      <c r="E286" s="213"/>
      <c r="F286" s="213"/>
      <c r="G286" s="213"/>
      <c r="J286" s="221"/>
      <c r="K286" s="221"/>
      <c r="L286" s="213"/>
      <c r="M286" s="213"/>
      <c r="N286" s="221"/>
      <c r="O286" s="221"/>
      <c r="T286" s="213"/>
      <c r="U286" s="213"/>
      <c r="V286" s="213"/>
      <c r="W286" s="213"/>
    </row>
    <row r="287" spans="2:23" s="220" customFormat="1" x14ac:dyDescent="0.25">
      <c r="B287" s="219"/>
      <c r="C287" s="213"/>
      <c r="D287" s="213"/>
      <c r="E287" s="213"/>
      <c r="F287" s="213"/>
      <c r="G287" s="213"/>
      <c r="J287" s="221"/>
      <c r="K287" s="221"/>
      <c r="L287" s="213"/>
      <c r="M287" s="213"/>
      <c r="N287" s="221"/>
      <c r="O287" s="221"/>
      <c r="T287" s="213"/>
      <c r="U287" s="213"/>
      <c r="V287" s="213"/>
      <c r="W287" s="213"/>
    </row>
    <row r="288" spans="2:23" s="220" customFormat="1" x14ac:dyDescent="0.25">
      <c r="B288" s="219"/>
      <c r="C288" s="213"/>
      <c r="D288" s="213"/>
      <c r="E288" s="213"/>
      <c r="F288" s="213"/>
      <c r="G288" s="213"/>
      <c r="J288" s="221"/>
      <c r="K288" s="221"/>
      <c r="L288" s="213"/>
      <c r="M288" s="213"/>
      <c r="N288" s="221"/>
      <c r="O288" s="221"/>
      <c r="T288" s="213"/>
      <c r="U288" s="213"/>
      <c r="V288" s="213"/>
      <c r="W288" s="213"/>
    </row>
    <row r="289" spans="2:23" s="220" customFormat="1" x14ac:dyDescent="0.25">
      <c r="B289" s="219"/>
      <c r="C289" s="213"/>
      <c r="D289" s="213"/>
      <c r="E289" s="213"/>
      <c r="F289" s="213"/>
      <c r="G289" s="213"/>
      <c r="J289" s="221"/>
      <c r="K289" s="221"/>
      <c r="L289" s="213"/>
      <c r="M289" s="213"/>
      <c r="N289" s="221"/>
      <c r="O289" s="221"/>
      <c r="T289" s="213"/>
      <c r="U289" s="213"/>
      <c r="V289" s="213"/>
      <c r="W289" s="213"/>
    </row>
    <row r="290" spans="2:23" s="220" customFormat="1" x14ac:dyDescent="0.25">
      <c r="B290" s="219"/>
      <c r="C290" s="213"/>
      <c r="D290" s="213"/>
      <c r="E290" s="213"/>
      <c r="F290" s="213"/>
      <c r="G290" s="213"/>
      <c r="J290" s="221"/>
      <c r="K290" s="221"/>
      <c r="L290" s="213"/>
      <c r="M290" s="213"/>
      <c r="N290" s="221"/>
      <c r="O290" s="221"/>
      <c r="T290" s="213"/>
      <c r="U290" s="213"/>
      <c r="V290" s="213"/>
      <c r="W290" s="213"/>
    </row>
    <row r="291" spans="2:23" s="220" customFormat="1" x14ac:dyDescent="0.25">
      <c r="B291" s="219"/>
      <c r="C291" s="213"/>
      <c r="D291" s="213"/>
      <c r="E291" s="213"/>
      <c r="F291" s="213"/>
      <c r="G291" s="213"/>
      <c r="J291" s="221"/>
      <c r="K291" s="221"/>
      <c r="L291" s="213"/>
      <c r="M291" s="213"/>
      <c r="N291" s="221"/>
      <c r="O291" s="221"/>
      <c r="T291" s="213"/>
      <c r="U291" s="213"/>
      <c r="V291" s="213"/>
      <c r="W291" s="213"/>
    </row>
    <row r="292" spans="2:23" s="220" customFormat="1" x14ac:dyDescent="0.25">
      <c r="B292" s="219"/>
      <c r="C292" s="213"/>
      <c r="D292" s="213"/>
      <c r="E292" s="213"/>
      <c r="F292" s="213"/>
      <c r="G292" s="213"/>
      <c r="J292" s="221"/>
      <c r="K292" s="221"/>
      <c r="L292" s="213"/>
      <c r="M292" s="213"/>
      <c r="N292" s="221"/>
      <c r="O292" s="221"/>
      <c r="T292" s="213"/>
      <c r="U292" s="213"/>
      <c r="V292" s="213"/>
      <c r="W292" s="213"/>
    </row>
    <row r="293" spans="2:23" s="220" customFormat="1" x14ac:dyDescent="0.25">
      <c r="B293" s="219"/>
      <c r="C293" s="213"/>
      <c r="D293" s="213"/>
      <c r="E293" s="213"/>
      <c r="F293" s="213"/>
      <c r="G293" s="213"/>
      <c r="J293" s="221"/>
      <c r="K293" s="221"/>
      <c r="L293" s="213"/>
      <c r="M293" s="213"/>
      <c r="N293" s="221"/>
      <c r="O293" s="221"/>
      <c r="T293" s="213"/>
      <c r="U293" s="213"/>
      <c r="V293" s="213"/>
      <c r="W293" s="213"/>
    </row>
    <row r="294" spans="2:23" s="220" customFormat="1" x14ac:dyDescent="0.25">
      <c r="B294" s="219"/>
      <c r="C294" s="213"/>
      <c r="D294" s="213"/>
      <c r="E294" s="213"/>
      <c r="F294" s="213"/>
      <c r="G294" s="213"/>
      <c r="J294" s="221"/>
      <c r="K294" s="221"/>
      <c r="L294" s="213"/>
      <c r="M294" s="213"/>
      <c r="N294" s="221"/>
      <c r="O294" s="221"/>
      <c r="T294" s="213"/>
      <c r="U294" s="213"/>
      <c r="V294" s="213"/>
      <c r="W294" s="213"/>
    </row>
    <row r="295" spans="2:23" s="220" customFormat="1" x14ac:dyDescent="0.25">
      <c r="B295" s="219"/>
      <c r="C295" s="213"/>
      <c r="D295" s="213"/>
      <c r="E295" s="213"/>
      <c r="F295" s="213"/>
      <c r="G295" s="213"/>
      <c r="J295" s="221"/>
      <c r="K295" s="221"/>
      <c r="L295" s="213"/>
      <c r="M295" s="213"/>
      <c r="N295" s="221"/>
      <c r="O295" s="221"/>
      <c r="T295" s="213"/>
      <c r="U295" s="213"/>
      <c r="V295" s="213"/>
      <c r="W295" s="213"/>
    </row>
    <row r="296" spans="2:23" s="220" customFormat="1" x14ac:dyDescent="0.25">
      <c r="B296" s="219"/>
      <c r="C296" s="213"/>
      <c r="D296" s="213"/>
      <c r="E296" s="213"/>
      <c r="F296" s="213"/>
      <c r="G296" s="213"/>
      <c r="J296" s="221"/>
      <c r="K296" s="221"/>
      <c r="L296" s="213"/>
      <c r="M296" s="213"/>
      <c r="N296" s="221"/>
      <c r="O296" s="221"/>
      <c r="T296" s="213"/>
      <c r="U296" s="213"/>
      <c r="V296" s="213"/>
      <c r="W296" s="213"/>
    </row>
    <row r="297" spans="2:23" s="220" customFormat="1" x14ac:dyDescent="0.25">
      <c r="B297" s="219"/>
      <c r="C297" s="213"/>
      <c r="D297" s="213"/>
      <c r="E297" s="213"/>
      <c r="F297" s="213"/>
      <c r="G297" s="213"/>
      <c r="J297" s="221"/>
      <c r="K297" s="221"/>
      <c r="L297" s="213"/>
      <c r="M297" s="213"/>
      <c r="N297" s="221"/>
      <c r="O297" s="221"/>
      <c r="T297" s="213"/>
      <c r="U297" s="213"/>
      <c r="V297" s="213"/>
      <c r="W297" s="213"/>
    </row>
    <row r="298" spans="2:23" s="220" customFormat="1" x14ac:dyDescent="0.25">
      <c r="B298" s="219"/>
      <c r="C298" s="213"/>
      <c r="D298" s="213"/>
      <c r="E298" s="213"/>
      <c r="F298" s="213"/>
      <c r="G298" s="213"/>
      <c r="J298" s="221"/>
      <c r="K298" s="221"/>
      <c r="L298" s="213"/>
      <c r="M298" s="213"/>
      <c r="N298" s="213"/>
      <c r="O298" s="213"/>
      <c r="T298" s="213"/>
      <c r="U298" s="213"/>
      <c r="V298" s="213"/>
      <c r="W298" s="213"/>
    </row>
    <row r="299" spans="2:23" s="220" customFormat="1" x14ac:dyDescent="0.25">
      <c r="B299" s="219"/>
      <c r="C299" s="213"/>
      <c r="D299" s="213"/>
      <c r="E299" s="213"/>
      <c r="F299" s="213"/>
      <c r="G299" s="213"/>
      <c r="J299" s="221"/>
      <c r="K299" s="221"/>
      <c r="L299" s="213"/>
      <c r="M299" s="213"/>
      <c r="N299" s="213"/>
      <c r="O299" s="213"/>
      <c r="T299" s="213"/>
      <c r="U299" s="213"/>
      <c r="V299" s="213"/>
      <c r="W299" s="213"/>
    </row>
    <row r="300" spans="2:23" s="220" customFormat="1" x14ac:dyDescent="0.25">
      <c r="B300" s="219"/>
      <c r="C300" s="213"/>
      <c r="D300" s="213"/>
      <c r="E300" s="213"/>
      <c r="F300" s="213"/>
      <c r="G300" s="213"/>
      <c r="J300" s="221"/>
      <c r="K300" s="221"/>
      <c r="L300" s="213"/>
      <c r="M300" s="213"/>
      <c r="N300" s="213"/>
      <c r="O300" s="213"/>
      <c r="T300" s="213"/>
      <c r="U300" s="213"/>
      <c r="V300" s="213"/>
      <c r="W300" s="213"/>
    </row>
    <row r="301" spans="2:23" s="220" customFormat="1" x14ac:dyDescent="0.25">
      <c r="B301" s="219"/>
      <c r="C301" s="213"/>
      <c r="D301" s="213"/>
      <c r="E301" s="213"/>
      <c r="F301" s="213"/>
      <c r="G301" s="213"/>
      <c r="J301" s="221"/>
      <c r="K301" s="221"/>
      <c r="L301" s="213"/>
      <c r="M301" s="213"/>
      <c r="N301" s="213"/>
      <c r="O301" s="213"/>
      <c r="T301" s="213"/>
      <c r="U301" s="213"/>
      <c r="V301" s="213"/>
      <c r="W301" s="213"/>
    </row>
    <row r="302" spans="2:23" s="220" customFormat="1" x14ac:dyDescent="0.25">
      <c r="B302" s="219"/>
      <c r="C302" s="213"/>
      <c r="D302" s="213"/>
      <c r="E302" s="213"/>
      <c r="F302" s="213"/>
      <c r="G302" s="213"/>
      <c r="J302" s="221"/>
      <c r="K302" s="221"/>
      <c r="L302" s="213"/>
      <c r="M302" s="213"/>
      <c r="N302" s="213"/>
      <c r="O302" s="213"/>
      <c r="T302" s="213"/>
      <c r="U302" s="213"/>
      <c r="V302" s="213"/>
      <c r="W302" s="213"/>
    </row>
    <row r="303" spans="2:23" s="220" customFormat="1" x14ac:dyDescent="0.25">
      <c r="B303" s="219"/>
      <c r="C303" s="213"/>
      <c r="D303" s="213"/>
      <c r="E303" s="213"/>
      <c r="F303" s="213"/>
      <c r="G303" s="213"/>
      <c r="J303" s="221"/>
      <c r="K303" s="221"/>
      <c r="L303" s="213"/>
      <c r="M303" s="213"/>
      <c r="N303" s="213"/>
      <c r="O303" s="213"/>
      <c r="T303" s="213"/>
      <c r="U303" s="213"/>
      <c r="V303" s="213"/>
      <c r="W303" s="213"/>
    </row>
    <row r="304" spans="2:23" s="220" customFormat="1" x14ac:dyDescent="0.25">
      <c r="B304" s="219"/>
      <c r="C304" s="213"/>
      <c r="D304" s="213"/>
      <c r="E304" s="213"/>
      <c r="F304" s="213"/>
      <c r="G304" s="213"/>
      <c r="J304" s="221"/>
      <c r="K304" s="221"/>
      <c r="L304" s="213"/>
      <c r="M304" s="213"/>
      <c r="N304" s="213"/>
      <c r="O304" s="213"/>
      <c r="T304" s="213"/>
      <c r="U304" s="213"/>
      <c r="V304" s="213"/>
      <c r="W304" s="213"/>
    </row>
    <row r="305" spans="2:23" s="220" customFormat="1" x14ac:dyDescent="0.25">
      <c r="B305" s="219"/>
      <c r="C305" s="213"/>
      <c r="D305" s="213"/>
      <c r="E305" s="213"/>
      <c r="F305" s="213"/>
      <c r="G305" s="213"/>
      <c r="J305" s="221"/>
      <c r="K305" s="221"/>
      <c r="L305" s="213"/>
      <c r="M305" s="213"/>
      <c r="N305" s="213"/>
      <c r="O305" s="213"/>
      <c r="T305" s="213"/>
      <c r="U305" s="213"/>
      <c r="V305" s="213"/>
      <c r="W305" s="213"/>
    </row>
    <row r="306" spans="2:23" s="220" customFormat="1" x14ac:dyDescent="0.25">
      <c r="B306" s="219"/>
      <c r="C306" s="213"/>
      <c r="D306" s="213"/>
      <c r="E306" s="213"/>
      <c r="F306" s="213"/>
      <c r="G306" s="213"/>
      <c r="J306" s="221"/>
      <c r="K306" s="221"/>
      <c r="L306" s="213"/>
      <c r="M306" s="213"/>
      <c r="N306" s="213"/>
      <c r="O306" s="213"/>
      <c r="T306" s="213"/>
      <c r="U306" s="213"/>
      <c r="V306" s="213"/>
      <c r="W306" s="213"/>
    </row>
  </sheetData>
  <mergeCells count="78">
    <mergeCell ref="A74:Y74"/>
    <mergeCell ref="A1:Y1"/>
    <mergeCell ref="A2:Y2"/>
    <mergeCell ref="B4:B7"/>
    <mergeCell ref="D4:D7"/>
    <mergeCell ref="F4:H4"/>
    <mergeCell ref="J4:L4"/>
    <mergeCell ref="N4:P4"/>
    <mergeCell ref="R4:T4"/>
    <mergeCell ref="V4:X4"/>
    <mergeCell ref="A10:Y10"/>
    <mergeCell ref="A11:Y11"/>
    <mergeCell ref="A32:Y32"/>
    <mergeCell ref="A33:Y33"/>
    <mergeCell ref="B35:B38"/>
    <mergeCell ref="D35:D38"/>
    <mergeCell ref="F35:H35"/>
    <mergeCell ref="J35:L35"/>
    <mergeCell ref="N35:P35"/>
    <mergeCell ref="R35:T35"/>
    <mergeCell ref="A94:Y94"/>
    <mergeCell ref="V35:X35"/>
    <mergeCell ref="A41:Y41"/>
    <mergeCell ref="A42:Y42"/>
    <mergeCell ref="A63:Y63"/>
    <mergeCell ref="A64:Y64"/>
    <mergeCell ref="B66:B69"/>
    <mergeCell ref="D66:D69"/>
    <mergeCell ref="F66:H66"/>
    <mergeCell ref="J66:L66"/>
    <mergeCell ref="N66:P66"/>
    <mergeCell ref="R66:T66"/>
    <mergeCell ref="V66:X66"/>
    <mergeCell ref="A72:Y72"/>
    <mergeCell ref="A73:Y73"/>
    <mergeCell ref="A95:Y95"/>
    <mergeCell ref="B97:B100"/>
    <mergeCell ref="D97:D100"/>
    <mergeCell ref="F97:H97"/>
    <mergeCell ref="J97:L97"/>
    <mergeCell ref="N97:P97"/>
    <mergeCell ref="R97:T97"/>
    <mergeCell ref="V97:X97"/>
    <mergeCell ref="A103:Y103"/>
    <mergeCell ref="A104:Y104"/>
    <mergeCell ref="A125:Y125"/>
    <mergeCell ref="A126:Y126"/>
    <mergeCell ref="B128:B131"/>
    <mergeCell ref="D128:D131"/>
    <mergeCell ref="F128:H128"/>
    <mergeCell ref="J128:L128"/>
    <mergeCell ref="N128:P128"/>
    <mergeCell ref="R128:T128"/>
    <mergeCell ref="A188:Y188"/>
    <mergeCell ref="V128:X128"/>
    <mergeCell ref="A134:Y134"/>
    <mergeCell ref="A135:Y135"/>
    <mergeCell ref="A156:Y156"/>
    <mergeCell ref="A157:Y157"/>
    <mergeCell ref="B159:B162"/>
    <mergeCell ref="D159:D162"/>
    <mergeCell ref="F159:H159"/>
    <mergeCell ref="J159:L159"/>
    <mergeCell ref="N159:P159"/>
    <mergeCell ref="R159:T159"/>
    <mergeCell ref="V159:X159"/>
    <mergeCell ref="A165:Y165"/>
    <mergeCell ref="A166:Y166"/>
    <mergeCell ref="A187:Y187"/>
    <mergeCell ref="V190:X190"/>
    <mergeCell ref="A196:Y196"/>
    <mergeCell ref="A197:Y197"/>
    <mergeCell ref="B190:B193"/>
    <mergeCell ref="D190:D193"/>
    <mergeCell ref="F190:H190"/>
    <mergeCell ref="J190:L190"/>
    <mergeCell ref="N190:P190"/>
    <mergeCell ref="R190:T190"/>
  </mergeCells>
  <pageMargins left="0.7" right="0.7" top="0.75" bottom="0.75" header="0.3" footer="0.3"/>
  <pageSetup paperSize="9" scale="80" orientation="landscape" r:id="rId1"/>
  <rowBreaks count="6" manualBreakCount="6">
    <brk id="31" max="24" man="1"/>
    <brk id="62" max="24" man="1"/>
    <brk id="93" max="24" man="1"/>
    <brk id="124" max="24" man="1"/>
    <brk id="155" max="24" man="1"/>
    <brk id="186" max="2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1269"/>
  <sheetViews>
    <sheetView view="pageBreakPreview" zoomScaleNormal="115" zoomScaleSheetLayoutView="100" workbookViewId="0">
      <selection activeCell="C21" sqref="C21:E21"/>
    </sheetView>
  </sheetViews>
  <sheetFormatPr defaultColWidth="8.88671875" defaultRowHeight="13.2" x14ac:dyDescent="0.3"/>
  <cols>
    <col min="1" max="1" width="1.6640625" style="217" customWidth="1"/>
    <col min="2" max="2" width="2.6640625" style="217" customWidth="1"/>
    <col min="3" max="3" width="16.6640625" style="217" customWidth="1"/>
    <col min="4" max="4" width="7.6640625" style="217" customWidth="1"/>
    <col min="5" max="5" width="20.21875" style="217" customWidth="1"/>
    <col min="6" max="6" width="11.109375" style="222" customWidth="1"/>
    <col min="7" max="7" width="0.88671875" style="222" customWidth="1"/>
    <col min="8" max="8" width="8.6640625" style="222" customWidth="1"/>
    <col min="9" max="9" width="0.88671875" style="222" customWidth="1"/>
    <col min="10" max="10" width="10" style="218" customWidth="1"/>
    <col min="11" max="11" width="0.88671875" style="218" customWidth="1"/>
    <col min="12" max="12" width="8.6640625" style="222" customWidth="1"/>
    <col min="13" max="13" width="0.88671875" style="222" customWidth="1"/>
    <col min="14" max="14" width="10" style="217" customWidth="1"/>
    <col min="15" max="15" width="0.88671875" style="217" customWidth="1"/>
    <col min="16" max="16" width="8.6640625" style="222" customWidth="1"/>
    <col min="17" max="17" width="0.88671875" style="222" customWidth="1"/>
    <col min="18" max="18" width="10" style="218" customWidth="1"/>
    <col min="19" max="19" width="0.88671875" style="218" customWidth="1"/>
    <col min="20" max="20" width="8.6640625" style="222" customWidth="1"/>
    <col min="21" max="21" width="0.88671875" style="222" customWidth="1"/>
    <col min="22" max="22" width="10" style="217" customWidth="1"/>
    <col min="23" max="23" width="0.88671875" style="217" customWidth="1"/>
    <col min="24" max="24" width="8.6640625" style="222" customWidth="1"/>
    <col min="25" max="25" width="0.88671875" style="222" customWidth="1"/>
    <col min="26" max="26" width="10" style="218" customWidth="1"/>
    <col min="27" max="27" width="1.6640625" style="218" customWidth="1"/>
    <col min="28" max="28" width="4.33203125" style="217" customWidth="1"/>
    <col min="29" max="16384" width="8.88671875" style="217"/>
  </cols>
  <sheetData>
    <row r="1" spans="1:27" x14ac:dyDescent="0.3">
      <c r="A1" s="353" t="s">
        <v>167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x14ac:dyDescent="0.3">
      <c r="A2" s="354" t="s">
        <v>201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</row>
    <row r="3" spans="1:27" ht="13.8" thickBot="1" x14ac:dyDescent="0.35">
      <c r="A3" s="18"/>
      <c r="B3" s="18"/>
      <c r="C3" s="18"/>
      <c r="D3" s="18"/>
      <c r="E3" s="18"/>
      <c r="F3" s="329"/>
      <c r="G3" s="329"/>
      <c r="H3" s="329"/>
      <c r="I3" s="329"/>
      <c r="J3" s="330"/>
      <c r="K3" s="330"/>
      <c r="L3" s="329"/>
      <c r="M3" s="329"/>
      <c r="N3" s="18"/>
      <c r="O3" s="18"/>
      <c r="P3" s="329"/>
      <c r="Q3" s="329"/>
      <c r="R3" s="330"/>
      <c r="S3" s="330"/>
      <c r="T3" s="329"/>
      <c r="U3" s="329"/>
      <c r="V3" s="18"/>
      <c r="W3" s="18"/>
      <c r="X3" s="329"/>
      <c r="Y3" s="329"/>
      <c r="Z3" s="330"/>
      <c r="AA3" s="330"/>
    </row>
    <row r="4" spans="1:27" ht="36" customHeight="1" thickBot="1" x14ac:dyDescent="0.35">
      <c r="A4" s="355"/>
      <c r="B4" s="317" t="s">
        <v>220</v>
      </c>
      <c r="C4" s="317"/>
      <c r="D4" s="317"/>
      <c r="E4" s="318"/>
      <c r="F4" s="293" t="s">
        <v>25</v>
      </c>
      <c r="G4" s="356"/>
      <c r="H4" s="357" t="s">
        <v>32</v>
      </c>
      <c r="I4" s="357"/>
      <c r="J4" s="357"/>
      <c r="K4" s="358"/>
      <c r="L4" s="357" t="s">
        <v>21</v>
      </c>
      <c r="M4" s="357"/>
      <c r="N4" s="357"/>
      <c r="O4" s="358"/>
      <c r="P4" s="357" t="s">
        <v>29</v>
      </c>
      <c r="Q4" s="357"/>
      <c r="R4" s="357"/>
      <c r="S4" s="358"/>
      <c r="T4" s="357" t="s">
        <v>31</v>
      </c>
      <c r="U4" s="357"/>
      <c r="V4" s="357"/>
      <c r="W4" s="358"/>
      <c r="X4" s="357" t="s">
        <v>30</v>
      </c>
      <c r="Y4" s="357"/>
      <c r="Z4" s="357"/>
      <c r="AA4" s="358"/>
    </row>
    <row r="5" spans="1:27" ht="37.200000000000003" customHeight="1" x14ac:dyDescent="0.3">
      <c r="A5" s="167"/>
      <c r="B5" s="301"/>
      <c r="C5" s="301"/>
      <c r="D5" s="301"/>
      <c r="E5" s="312"/>
      <c r="F5" s="298"/>
      <c r="G5" s="359"/>
      <c r="H5" s="302" t="s">
        <v>134</v>
      </c>
      <c r="I5" s="360"/>
      <c r="J5" s="303" t="s">
        <v>118</v>
      </c>
      <c r="K5" s="303"/>
      <c r="L5" s="302" t="s">
        <v>134</v>
      </c>
      <c r="M5" s="360"/>
      <c r="N5" s="303" t="s">
        <v>118</v>
      </c>
      <c r="O5" s="303"/>
      <c r="P5" s="302" t="s">
        <v>134</v>
      </c>
      <c r="Q5" s="360"/>
      <c r="R5" s="303" t="s">
        <v>118</v>
      </c>
      <c r="S5" s="303"/>
      <c r="T5" s="302" t="s">
        <v>134</v>
      </c>
      <c r="U5" s="360"/>
      <c r="V5" s="303" t="s">
        <v>118</v>
      </c>
      <c r="W5" s="303"/>
      <c r="X5" s="302" t="s">
        <v>134</v>
      </c>
      <c r="Y5" s="360"/>
      <c r="Z5" s="303" t="s">
        <v>118</v>
      </c>
      <c r="AA5" s="303"/>
    </row>
    <row r="6" spans="1:27" ht="18.600000000000001" customHeight="1" thickBot="1" x14ac:dyDescent="0.35">
      <c r="A6" s="72"/>
      <c r="B6" s="361"/>
      <c r="C6" s="361"/>
      <c r="D6" s="361"/>
      <c r="E6" s="307"/>
      <c r="F6" s="362"/>
      <c r="G6" s="363"/>
      <c r="H6" s="364"/>
      <c r="I6" s="364"/>
      <c r="J6" s="310" t="s">
        <v>62</v>
      </c>
      <c r="K6" s="310"/>
      <c r="L6" s="364"/>
      <c r="M6" s="364"/>
      <c r="N6" s="310" t="s">
        <v>62</v>
      </c>
      <c r="O6" s="310"/>
      <c r="P6" s="364"/>
      <c r="Q6" s="364"/>
      <c r="R6" s="310" t="s">
        <v>62</v>
      </c>
      <c r="S6" s="310"/>
      <c r="T6" s="364"/>
      <c r="U6" s="364"/>
      <c r="V6" s="310" t="s">
        <v>62</v>
      </c>
      <c r="W6" s="310"/>
      <c r="X6" s="364"/>
      <c r="Y6" s="364"/>
      <c r="Z6" s="310" t="s">
        <v>62</v>
      </c>
      <c r="AA6" s="310"/>
    </row>
    <row r="7" spans="1:27" ht="4.95" customHeight="1" x14ac:dyDescent="0.3">
      <c r="A7" s="355"/>
      <c r="B7" s="318"/>
      <c r="C7" s="318"/>
      <c r="D7" s="318"/>
      <c r="E7" s="318"/>
      <c r="F7" s="294"/>
      <c r="G7" s="356"/>
      <c r="H7" s="365"/>
      <c r="I7" s="365"/>
      <c r="J7" s="322"/>
      <c r="K7" s="322"/>
      <c r="L7" s="365"/>
      <c r="M7" s="365"/>
      <c r="N7" s="322"/>
      <c r="O7" s="322"/>
      <c r="P7" s="365"/>
      <c r="Q7" s="365"/>
      <c r="R7" s="322"/>
      <c r="S7" s="322"/>
      <c r="T7" s="365"/>
      <c r="U7" s="365"/>
      <c r="V7" s="322"/>
      <c r="W7" s="322"/>
      <c r="X7" s="365"/>
      <c r="Y7" s="365"/>
      <c r="Z7" s="322"/>
      <c r="AA7" s="322"/>
    </row>
    <row r="8" spans="1:27" x14ac:dyDescent="0.3">
      <c r="A8" s="271" t="s">
        <v>146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</row>
    <row r="9" spans="1:27" x14ac:dyDescent="0.3">
      <c r="A9" s="272" t="s">
        <v>147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</row>
    <row r="10" spans="1:27" s="224" customFormat="1" ht="4.95" customHeight="1" x14ac:dyDescent="0.3">
      <c r="A10" s="366"/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</row>
    <row r="11" spans="1:27" x14ac:dyDescent="0.3">
      <c r="A11" s="225"/>
      <c r="B11" s="273" t="s">
        <v>38</v>
      </c>
      <c r="C11" s="273"/>
      <c r="D11" s="273"/>
      <c r="E11" s="273"/>
      <c r="F11" s="226">
        <f>+F14+F29+F48+F94+F119</f>
        <v>46852</v>
      </c>
      <c r="G11" s="226"/>
      <c r="H11" s="226">
        <f>+H14+H29+H48+H94+H119</f>
        <v>45605</v>
      </c>
      <c r="I11" s="226"/>
      <c r="J11" s="227">
        <f>+H11/$F11*100</f>
        <v>97.338427388371898</v>
      </c>
      <c r="K11" s="227"/>
      <c r="L11" s="226">
        <f>+L14+L29+L48+L94+L119</f>
        <v>42496</v>
      </c>
      <c r="M11" s="226"/>
      <c r="N11" s="227">
        <f>+L11/$F11*100</f>
        <v>90.702638094424998</v>
      </c>
      <c r="O11" s="227"/>
      <c r="P11" s="226">
        <f>+P14+P29+P48+P94+P119</f>
        <v>39898</v>
      </c>
      <c r="Q11" s="226"/>
      <c r="R11" s="227">
        <f>+P11/$F11*100</f>
        <v>85.157517288482893</v>
      </c>
      <c r="S11" s="227"/>
      <c r="T11" s="226">
        <f>+T14+T29+T48+T94+T119</f>
        <v>36169</v>
      </c>
      <c r="U11" s="226"/>
      <c r="V11" s="227">
        <f>+T11/$F11*100</f>
        <v>77.198412020831555</v>
      </c>
      <c r="W11" s="227"/>
      <c r="X11" s="226">
        <f>+X14+X29+X48+X94+X119</f>
        <v>30985</v>
      </c>
      <c r="Y11" s="226"/>
      <c r="Z11" s="227">
        <f>+X11/$F11*100</f>
        <v>66.133782976180314</v>
      </c>
      <c r="AA11" s="227"/>
    </row>
    <row r="12" spans="1:27" x14ac:dyDescent="0.3">
      <c r="A12" s="225"/>
      <c r="B12" s="274" t="s">
        <v>39</v>
      </c>
      <c r="C12" s="273"/>
      <c r="D12" s="273"/>
      <c r="E12" s="273"/>
      <c r="F12" s="226"/>
      <c r="G12" s="226"/>
      <c r="H12" s="226"/>
      <c r="I12" s="226"/>
      <c r="J12" s="227"/>
      <c r="K12" s="227"/>
      <c r="L12" s="226"/>
      <c r="M12" s="226"/>
      <c r="N12" s="227"/>
      <c r="O12" s="227"/>
      <c r="P12" s="226"/>
      <c r="Q12" s="226"/>
      <c r="R12" s="227"/>
      <c r="S12" s="227"/>
      <c r="T12" s="226"/>
      <c r="U12" s="226"/>
      <c r="V12" s="227"/>
      <c r="W12" s="227"/>
      <c r="X12" s="226"/>
      <c r="Y12" s="226"/>
      <c r="Z12" s="227"/>
      <c r="AA12" s="227"/>
    </row>
    <row r="13" spans="1:27" ht="4.95" customHeight="1" x14ac:dyDescent="0.3">
      <c r="A13" s="18"/>
      <c r="B13" s="137"/>
      <c r="C13" s="137"/>
      <c r="D13" s="137"/>
      <c r="E13" s="137"/>
      <c r="F13" s="367"/>
      <c r="G13" s="367"/>
      <c r="H13" s="367"/>
      <c r="I13" s="367"/>
      <c r="J13" s="327"/>
      <c r="K13" s="327"/>
      <c r="L13" s="367"/>
      <c r="M13" s="367"/>
      <c r="N13" s="327"/>
      <c r="O13" s="327"/>
      <c r="P13" s="367"/>
      <c r="Q13" s="367"/>
      <c r="R13" s="327"/>
      <c r="S13" s="327"/>
      <c r="T13" s="367"/>
      <c r="U13" s="367"/>
      <c r="V13" s="327"/>
      <c r="W13" s="327"/>
      <c r="X13" s="367"/>
      <c r="Y13" s="367"/>
      <c r="Z13" s="327"/>
      <c r="AA13" s="327"/>
    </row>
    <row r="14" spans="1:27" ht="15" customHeight="1" x14ac:dyDescent="0.3">
      <c r="A14" s="228"/>
      <c r="B14" s="275" t="s">
        <v>40</v>
      </c>
      <c r="C14" s="275"/>
      <c r="D14" s="275"/>
      <c r="E14" s="275"/>
      <c r="F14" s="229">
        <f>SUM(F17:F26)</f>
        <v>1429</v>
      </c>
      <c r="G14" s="229"/>
      <c r="H14" s="229">
        <f>SUM(H17:H26)</f>
        <v>1395</v>
      </c>
      <c r="I14" s="229"/>
      <c r="J14" s="230">
        <f>H14/$F14*100</f>
        <v>97.62071378586424</v>
      </c>
      <c r="K14" s="230"/>
      <c r="L14" s="229">
        <f>SUM(L17:L26)</f>
        <v>1314</v>
      </c>
      <c r="M14" s="229"/>
      <c r="N14" s="230">
        <f>L14/$F14*100</f>
        <v>91.952414275717288</v>
      </c>
      <c r="O14" s="230"/>
      <c r="P14" s="229">
        <f>SUM(P17:P26)</f>
        <v>1204</v>
      </c>
      <c r="Q14" s="229"/>
      <c r="R14" s="230">
        <f>P14/$F14*100</f>
        <v>84.254723582925124</v>
      </c>
      <c r="S14" s="230"/>
      <c r="T14" s="229">
        <f>SUM(T17:T26)</f>
        <v>1075</v>
      </c>
      <c r="U14" s="229"/>
      <c r="V14" s="230">
        <f>T14/$F14*100</f>
        <v>75.227431770468854</v>
      </c>
      <c r="W14" s="230"/>
      <c r="X14" s="229">
        <f>SUM(X17:X26)</f>
        <v>922</v>
      </c>
      <c r="Y14" s="229"/>
      <c r="Z14" s="230">
        <f>X14/$F14*100</f>
        <v>64.520643806857947</v>
      </c>
      <c r="AA14" s="230"/>
    </row>
    <row r="15" spans="1:27" ht="15" customHeight="1" x14ac:dyDescent="0.3">
      <c r="A15" s="228"/>
      <c r="B15" s="276" t="s">
        <v>41</v>
      </c>
      <c r="C15" s="276"/>
      <c r="D15" s="276"/>
      <c r="E15" s="276"/>
      <c r="F15" s="229"/>
      <c r="G15" s="229"/>
      <c r="H15" s="229"/>
      <c r="I15" s="229"/>
      <c r="J15" s="230"/>
      <c r="K15" s="230"/>
      <c r="L15" s="229"/>
      <c r="M15" s="229"/>
      <c r="N15" s="230"/>
      <c r="O15" s="230"/>
      <c r="P15" s="229"/>
      <c r="Q15" s="229"/>
      <c r="R15" s="230"/>
      <c r="S15" s="230"/>
      <c r="T15" s="229"/>
      <c r="U15" s="229"/>
      <c r="V15" s="230"/>
      <c r="W15" s="230"/>
      <c r="X15" s="229"/>
      <c r="Y15" s="229"/>
      <c r="Z15" s="230"/>
      <c r="AA15" s="230"/>
    </row>
    <row r="16" spans="1:27" s="224" customFormat="1" ht="4.95" customHeight="1" x14ac:dyDescent="0.3">
      <c r="A16" s="18"/>
      <c r="B16" s="164"/>
      <c r="C16" s="164"/>
      <c r="D16" s="164"/>
      <c r="E16" s="164"/>
      <c r="F16" s="367"/>
      <c r="G16" s="367"/>
      <c r="H16" s="367"/>
      <c r="I16" s="367"/>
      <c r="J16" s="327"/>
      <c r="K16" s="327"/>
      <c r="L16" s="367"/>
      <c r="M16" s="367"/>
      <c r="N16" s="327"/>
      <c r="O16" s="327"/>
      <c r="P16" s="367"/>
      <c r="Q16" s="367"/>
      <c r="R16" s="327"/>
      <c r="S16" s="327"/>
      <c r="T16" s="367"/>
      <c r="U16" s="367"/>
      <c r="V16" s="327"/>
      <c r="W16" s="327"/>
      <c r="X16" s="367"/>
      <c r="Y16" s="367"/>
      <c r="Z16" s="327"/>
      <c r="AA16" s="327"/>
    </row>
    <row r="17" spans="1:27" ht="15" customHeight="1" x14ac:dyDescent="0.3">
      <c r="A17" s="18"/>
      <c r="B17" s="164"/>
      <c r="C17" s="258" t="s">
        <v>48</v>
      </c>
      <c r="D17" s="261"/>
      <c r="E17" s="261"/>
      <c r="F17" s="368">
        <v>806</v>
      </c>
      <c r="G17" s="368"/>
      <c r="H17" s="368">
        <v>787</v>
      </c>
      <c r="I17" s="368"/>
      <c r="J17" s="369">
        <f>+H17/$F17*100</f>
        <v>97.642679900744426</v>
      </c>
      <c r="K17" s="369"/>
      <c r="L17" s="368">
        <v>740</v>
      </c>
      <c r="M17" s="368"/>
      <c r="N17" s="369">
        <f>+L17/$F17*100</f>
        <v>91.811414392059561</v>
      </c>
      <c r="O17" s="369"/>
      <c r="P17" s="368">
        <v>688</v>
      </c>
      <c r="Q17" s="368"/>
      <c r="R17" s="369">
        <f>+P17/$F17*100</f>
        <v>85.359801488833739</v>
      </c>
      <c r="S17" s="369"/>
      <c r="T17" s="368">
        <v>608</v>
      </c>
      <c r="U17" s="368"/>
      <c r="V17" s="369">
        <f>+T17/$F17*100</f>
        <v>75.434243176178654</v>
      </c>
      <c r="W17" s="369"/>
      <c r="X17" s="368">
        <v>524</v>
      </c>
      <c r="Y17" s="368"/>
      <c r="Z17" s="369">
        <f>+X17/$F17*100</f>
        <v>65.012406947890824</v>
      </c>
      <c r="AA17" s="369"/>
    </row>
    <row r="18" spans="1:27" ht="15" customHeight="1" x14ac:dyDescent="0.3">
      <c r="A18" s="18"/>
      <c r="B18" s="164"/>
      <c r="C18" s="370" t="s">
        <v>49</v>
      </c>
      <c r="D18" s="261"/>
      <c r="E18" s="261"/>
      <c r="F18" s="368"/>
      <c r="G18" s="368"/>
      <c r="H18" s="368"/>
      <c r="I18" s="368"/>
      <c r="J18" s="369"/>
      <c r="K18" s="369"/>
      <c r="L18" s="368"/>
      <c r="M18" s="368"/>
      <c r="N18" s="369"/>
      <c r="O18" s="369"/>
      <c r="P18" s="368"/>
      <c r="Q18" s="368"/>
      <c r="R18" s="369"/>
      <c r="S18" s="369"/>
      <c r="T18" s="368"/>
      <c r="U18" s="368"/>
      <c r="V18" s="369"/>
      <c r="W18" s="369"/>
      <c r="X18" s="368"/>
      <c r="Y18" s="368"/>
      <c r="Z18" s="369"/>
      <c r="AA18" s="369"/>
    </row>
    <row r="19" spans="1:27" ht="4.95" customHeight="1" x14ac:dyDescent="0.3">
      <c r="A19" s="18"/>
      <c r="B19" s="164"/>
      <c r="C19" s="164"/>
      <c r="D19" s="164"/>
      <c r="E19" s="164"/>
      <c r="F19" s="368"/>
      <c r="G19" s="368"/>
      <c r="H19" s="368"/>
      <c r="I19" s="368"/>
      <c r="J19" s="369"/>
      <c r="K19" s="369"/>
      <c r="L19" s="368"/>
      <c r="M19" s="368"/>
      <c r="N19" s="369"/>
      <c r="O19" s="369"/>
      <c r="P19" s="368"/>
      <c r="Q19" s="368"/>
      <c r="R19" s="369"/>
      <c r="S19" s="369"/>
      <c r="T19" s="368"/>
      <c r="U19" s="368"/>
      <c r="V19" s="369"/>
      <c r="W19" s="369"/>
      <c r="X19" s="368"/>
      <c r="Y19" s="368"/>
      <c r="Z19" s="369"/>
      <c r="AA19" s="369"/>
    </row>
    <row r="20" spans="1:27" ht="15" customHeight="1" x14ac:dyDescent="0.3">
      <c r="A20" s="18"/>
      <c r="B20" s="164"/>
      <c r="C20" s="258" t="s">
        <v>50</v>
      </c>
      <c r="D20" s="261"/>
      <c r="E20" s="261"/>
      <c r="F20" s="368">
        <v>173</v>
      </c>
      <c r="G20" s="368"/>
      <c r="H20" s="368">
        <v>167</v>
      </c>
      <c r="I20" s="368"/>
      <c r="J20" s="369">
        <f t="shared" ref="J20:J26" si="0">+H20/$F20*100</f>
        <v>96.531791907514446</v>
      </c>
      <c r="K20" s="369"/>
      <c r="L20" s="368">
        <v>157</v>
      </c>
      <c r="M20" s="368"/>
      <c r="N20" s="369">
        <f>+L20/$F20*100</f>
        <v>90.751445086705203</v>
      </c>
      <c r="O20" s="369"/>
      <c r="P20" s="368">
        <v>138</v>
      </c>
      <c r="Q20" s="368"/>
      <c r="R20" s="369">
        <f t="shared" ref="R20" si="1">+P20/$F20*100</f>
        <v>79.76878612716763</v>
      </c>
      <c r="S20" s="369"/>
      <c r="T20" s="368">
        <v>121</v>
      </c>
      <c r="U20" s="368"/>
      <c r="V20" s="369">
        <f t="shared" ref="V20" si="2">+T20/$F20*100</f>
        <v>69.942196531791907</v>
      </c>
      <c r="W20" s="369"/>
      <c r="X20" s="368">
        <v>99</v>
      </c>
      <c r="Y20" s="368"/>
      <c r="Z20" s="369">
        <f t="shared" ref="Z20" si="3">+X20/$F20*100</f>
        <v>57.225433526011557</v>
      </c>
      <c r="AA20" s="369"/>
    </row>
    <row r="21" spans="1:27" ht="15" customHeight="1" x14ac:dyDescent="0.3">
      <c r="A21" s="18"/>
      <c r="B21" s="164"/>
      <c r="C21" s="370" t="s">
        <v>51</v>
      </c>
      <c r="D21" s="261"/>
      <c r="E21" s="261"/>
      <c r="F21" s="368"/>
      <c r="G21" s="368"/>
      <c r="H21" s="368"/>
      <c r="I21" s="368"/>
      <c r="J21" s="369"/>
      <c r="K21" s="369"/>
      <c r="L21" s="368"/>
      <c r="M21" s="368"/>
      <c r="N21" s="369"/>
      <c r="O21" s="369"/>
      <c r="P21" s="368"/>
      <c r="Q21" s="368"/>
      <c r="R21" s="369"/>
      <c r="S21" s="369"/>
      <c r="T21" s="368"/>
      <c r="U21" s="368"/>
      <c r="V21" s="369"/>
      <c r="W21" s="369"/>
      <c r="X21" s="368"/>
      <c r="Y21" s="368"/>
      <c r="Z21" s="369"/>
      <c r="AA21" s="369"/>
    </row>
    <row r="22" spans="1:27" ht="4.95" customHeight="1" x14ac:dyDescent="0.3">
      <c r="A22" s="18"/>
      <c r="B22" s="164"/>
      <c r="C22" s="164"/>
      <c r="D22" s="164"/>
      <c r="E22" s="164"/>
      <c r="F22" s="368"/>
      <c r="G22" s="368"/>
      <c r="H22" s="368"/>
      <c r="I22" s="368"/>
      <c r="J22" s="369"/>
      <c r="K22" s="369"/>
      <c r="L22" s="368"/>
      <c r="M22" s="368"/>
      <c r="N22" s="369"/>
      <c r="O22" s="369"/>
      <c r="P22" s="368"/>
      <c r="Q22" s="368"/>
      <c r="R22" s="369"/>
      <c r="S22" s="369"/>
      <c r="T22" s="368"/>
      <c r="U22" s="368"/>
      <c r="V22" s="369"/>
      <c r="W22" s="369"/>
      <c r="X22" s="368"/>
      <c r="Y22" s="368"/>
      <c r="Z22" s="369"/>
      <c r="AA22" s="369"/>
    </row>
    <row r="23" spans="1:27" ht="15" customHeight="1" x14ac:dyDescent="0.3">
      <c r="A23" s="18"/>
      <c r="B23" s="164"/>
      <c r="C23" s="258" t="s">
        <v>52</v>
      </c>
      <c r="D23" s="261"/>
      <c r="E23" s="261"/>
      <c r="F23" s="368">
        <v>282</v>
      </c>
      <c r="G23" s="368"/>
      <c r="H23" s="368">
        <v>277</v>
      </c>
      <c r="I23" s="368"/>
      <c r="J23" s="369">
        <f t="shared" si="0"/>
        <v>98.226950354609926</v>
      </c>
      <c r="K23" s="369"/>
      <c r="L23" s="368">
        <v>262</v>
      </c>
      <c r="M23" s="368"/>
      <c r="N23" s="369">
        <f>+L23/$F23*100</f>
        <v>92.907801418439718</v>
      </c>
      <c r="O23" s="369"/>
      <c r="P23" s="368">
        <v>239</v>
      </c>
      <c r="Q23" s="368"/>
      <c r="R23" s="369">
        <f t="shared" ref="R23" si="4">+P23/$F23*100</f>
        <v>84.751773049645379</v>
      </c>
      <c r="S23" s="369"/>
      <c r="T23" s="368">
        <v>216</v>
      </c>
      <c r="U23" s="368"/>
      <c r="V23" s="369">
        <f t="shared" ref="V23" si="5">+T23/$F23*100</f>
        <v>76.59574468085107</v>
      </c>
      <c r="W23" s="369"/>
      <c r="X23" s="368">
        <v>196</v>
      </c>
      <c r="Y23" s="368"/>
      <c r="Z23" s="369">
        <f t="shared" ref="Z23" si="6">+X23/$F23*100</f>
        <v>69.503546099290787</v>
      </c>
      <c r="AA23" s="369"/>
    </row>
    <row r="24" spans="1:27" ht="15" customHeight="1" x14ac:dyDescent="0.3">
      <c r="A24" s="18"/>
      <c r="B24" s="164"/>
      <c r="C24" s="370" t="s">
        <v>53</v>
      </c>
      <c r="D24" s="261"/>
      <c r="E24" s="261"/>
      <c r="F24" s="368"/>
      <c r="G24" s="368"/>
      <c r="H24" s="368"/>
      <c r="I24" s="368"/>
      <c r="J24" s="369"/>
      <c r="K24" s="369"/>
      <c r="L24" s="368"/>
      <c r="M24" s="368"/>
      <c r="N24" s="369"/>
      <c r="O24" s="369"/>
      <c r="P24" s="368"/>
      <c r="Q24" s="368"/>
      <c r="R24" s="369"/>
      <c r="S24" s="369"/>
      <c r="T24" s="368"/>
      <c r="U24" s="368"/>
      <c r="V24" s="369"/>
      <c r="W24" s="369"/>
      <c r="X24" s="368"/>
      <c r="Y24" s="368"/>
      <c r="Z24" s="369"/>
      <c r="AA24" s="369"/>
    </row>
    <row r="25" spans="1:27" ht="4.95" customHeight="1" x14ac:dyDescent="0.3">
      <c r="A25" s="18"/>
      <c r="B25" s="164"/>
      <c r="C25" s="164"/>
      <c r="D25" s="164"/>
      <c r="E25" s="164"/>
      <c r="F25" s="368"/>
      <c r="G25" s="368"/>
      <c r="H25" s="368"/>
      <c r="I25" s="368"/>
      <c r="J25" s="369"/>
      <c r="K25" s="369"/>
      <c r="L25" s="368"/>
      <c r="M25" s="368"/>
      <c r="N25" s="369"/>
      <c r="O25" s="369"/>
      <c r="P25" s="368"/>
      <c r="Q25" s="368"/>
      <c r="R25" s="369"/>
      <c r="S25" s="369"/>
      <c r="T25" s="368"/>
      <c r="U25" s="368"/>
      <c r="V25" s="369"/>
      <c r="W25" s="369"/>
      <c r="X25" s="368"/>
      <c r="Y25" s="368"/>
      <c r="Z25" s="369"/>
      <c r="AA25" s="369"/>
    </row>
    <row r="26" spans="1:27" ht="15" customHeight="1" x14ac:dyDescent="0.3">
      <c r="A26" s="18"/>
      <c r="B26" s="164"/>
      <c r="C26" s="258" t="s">
        <v>54</v>
      </c>
      <c r="D26" s="261"/>
      <c r="E26" s="261"/>
      <c r="F26" s="368">
        <v>168</v>
      </c>
      <c r="G26" s="368"/>
      <c r="H26" s="368">
        <v>164</v>
      </c>
      <c r="I26" s="368"/>
      <c r="J26" s="369">
        <f t="shared" si="0"/>
        <v>97.61904761904762</v>
      </c>
      <c r="K26" s="369"/>
      <c r="L26" s="368">
        <v>155</v>
      </c>
      <c r="M26" s="368"/>
      <c r="N26" s="369">
        <f>+L26/$F26*100</f>
        <v>92.261904761904773</v>
      </c>
      <c r="O26" s="369"/>
      <c r="P26" s="368">
        <v>139</v>
      </c>
      <c r="Q26" s="368"/>
      <c r="R26" s="369">
        <f t="shared" ref="R26" si="7">+P26/$F26*100</f>
        <v>82.738095238095227</v>
      </c>
      <c r="S26" s="369"/>
      <c r="T26" s="368">
        <v>130</v>
      </c>
      <c r="U26" s="368"/>
      <c r="V26" s="369">
        <f t="shared" ref="V26" si="8">+T26/$F26*100</f>
        <v>77.38095238095238</v>
      </c>
      <c r="W26" s="369"/>
      <c r="X26" s="368">
        <v>103</v>
      </c>
      <c r="Y26" s="368"/>
      <c r="Z26" s="369">
        <f t="shared" ref="Z26" si="9">+X26/$F26*100</f>
        <v>61.30952380952381</v>
      </c>
      <c r="AA26" s="369"/>
    </row>
    <row r="27" spans="1:27" ht="15" customHeight="1" x14ac:dyDescent="0.3">
      <c r="A27" s="18"/>
      <c r="B27" s="164"/>
      <c r="C27" s="370" t="s">
        <v>55</v>
      </c>
      <c r="D27" s="261"/>
      <c r="E27" s="261"/>
      <c r="F27" s="368"/>
      <c r="G27" s="368"/>
      <c r="H27" s="368"/>
      <c r="I27" s="368"/>
      <c r="J27" s="369"/>
      <c r="K27" s="369"/>
      <c r="L27" s="368"/>
      <c r="M27" s="368"/>
      <c r="N27" s="369"/>
      <c r="O27" s="369"/>
      <c r="P27" s="368"/>
      <c r="Q27" s="368"/>
      <c r="R27" s="369"/>
      <c r="S27" s="369"/>
      <c r="T27" s="368"/>
      <c r="U27" s="368"/>
      <c r="V27" s="369"/>
      <c r="W27" s="369"/>
      <c r="X27" s="368"/>
      <c r="Y27" s="368"/>
      <c r="Z27" s="369"/>
      <c r="AA27" s="369"/>
    </row>
    <row r="28" spans="1:27" x14ac:dyDescent="0.3">
      <c r="A28" s="18"/>
      <c r="B28" s="164"/>
      <c r="C28" s="164"/>
      <c r="D28" s="164"/>
      <c r="E28" s="164"/>
      <c r="F28" s="368"/>
      <c r="G28" s="368"/>
      <c r="H28" s="368"/>
      <c r="I28" s="368"/>
      <c r="J28" s="369"/>
      <c r="K28" s="369"/>
      <c r="L28" s="368"/>
      <c r="M28" s="368"/>
      <c r="N28" s="369"/>
      <c r="O28" s="369"/>
      <c r="P28" s="368"/>
      <c r="Q28" s="368"/>
      <c r="R28" s="369"/>
      <c r="S28" s="369"/>
      <c r="T28" s="368"/>
      <c r="U28" s="368"/>
      <c r="V28" s="369"/>
      <c r="W28" s="369"/>
      <c r="X28" s="368"/>
      <c r="Y28" s="368"/>
      <c r="Z28" s="369"/>
      <c r="AA28" s="369"/>
    </row>
    <row r="29" spans="1:27" ht="15" customHeight="1" x14ac:dyDescent="0.3">
      <c r="A29" s="228"/>
      <c r="B29" s="275" t="s">
        <v>64</v>
      </c>
      <c r="C29" s="277"/>
      <c r="D29" s="277"/>
      <c r="E29" s="277"/>
      <c r="F29" s="229">
        <f>SUM(F32:F35)</f>
        <v>530</v>
      </c>
      <c r="G29" s="229"/>
      <c r="H29" s="229">
        <f>SUM(H32:H35)</f>
        <v>514</v>
      </c>
      <c r="I29" s="229"/>
      <c r="J29" s="230">
        <f>H29/$F29*100</f>
        <v>96.981132075471692</v>
      </c>
      <c r="K29" s="230"/>
      <c r="L29" s="229">
        <f>SUM(L32:L35)</f>
        <v>488</v>
      </c>
      <c r="M29" s="229"/>
      <c r="N29" s="230">
        <f>L29/$F29*100</f>
        <v>92.075471698113205</v>
      </c>
      <c r="O29" s="230"/>
      <c r="P29" s="229">
        <f>SUM(P32:P35)</f>
        <v>453</v>
      </c>
      <c r="Q29" s="229"/>
      <c r="R29" s="230">
        <f>P29/$F29*100</f>
        <v>85.471698113207552</v>
      </c>
      <c r="S29" s="230"/>
      <c r="T29" s="229">
        <f>SUM(T32:T35)</f>
        <v>399</v>
      </c>
      <c r="U29" s="229"/>
      <c r="V29" s="230">
        <f>T29/$F29*100</f>
        <v>75.28301886792454</v>
      </c>
      <c r="W29" s="230"/>
      <c r="X29" s="229">
        <f>SUM(X32:X35)</f>
        <v>340</v>
      </c>
      <c r="Y29" s="229"/>
      <c r="Z29" s="230">
        <f>X29/$F29*100</f>
        <v>64.15094339622641</v>
      </c>
      <c r="AA29" s="230"/>
    </row>
    <row r="30" spans="1:27" ht="15" customHeight="1" x14ac:dyDescent="0.3">
      <c r="A30" s="228"/>
      <c r="B30" s="276" t="s">
        <v>165</v>
      </c>
      <c r="C30" s="277"/>
      <c r="D30" s="277"/>
      <c r="E30" s="277"/>
      <c r="F30" s="229"/>
      <c r="G30" s="229"/>
      <c r="H30" s="229"/>
      <c r="I30" s="229"/>
      <c r="J30" s="230"/>
      <c r="K30" s="230"/>
      <c r="L30" s="229"/>
      <c r="M30" s="229"/>
      <c r="N30" s="230"/>
      <c r="O30" s="230"/>
      <c r="P30" s="229"/>
      <c r="Q30" s="229"/>
      <c r="R30" s="230"/>
      <c r="S30" s="230"/>
      <c r="T30" s="229"/>
      <c r="U30" s="229"/>
      <c r="V30" s="230"/>
      <c r="W30" s="230"/>
      <c r="X30" s="229"/>
      <c r="Y30" s="229"/>
      <c r="Z30" s="230"/>
      <c r="AA30" s="230"/>
    </row>
    <row r="31" spans="1:27" s="224" customFormat="1" ht="4.95" customHeight="1" x14ac:dyDescent="0.3">
      <c r="A31" s="18"/>
      <c r="B31" s="164"/>
      <c r="C31" s="164"/>
      <c r="D31" s="164"/>
      <c r="E31" s="164"/>
      <c r="F31" s="367"/>
      <c r="G31" s="367"/>
      <c r="H31" s="367"/>
      <c r="I31" s="367"/>
      <c r="J31" s="327"/>
      <c r="K31" s="327"/>
      <c r="L31" s="367"/>
      <c r="M31" s="367"/>
      <c r="N31" s="327"/>
      <c r="O31" s="327"/>
      <c r="P31" s="367"/>
      <c r="Q31" s="367"/>
      <c r="R31" s="327"/>
      <c r="S31" s="327"/>
      <c r="T31" s="367"/>
      <c r="U31" s="367"/>
      <c r="V31" s="327"/>
      <c r="W31" s="327"/>
      <c r="X31" s="367"/>
      <c r="Y31" s="367"/>
      <c r="Z31" s="327"/>
      <c r="AA31" s="327"/>
    </row>
    <row r="32" spans="1:27" ht="15" customHeight="1" x14ac:dyDescent="0.3">
      <c r="A32" s="18"/>
      <c r="B32" s="164"/>
      <c r="C32" s="258" t="s">
        <v>56</v>
      </c>
      <c r="D32" s="261"/>
      <c r="E32" s="261"/>
      <c r="F32" s="329">
        <v>134</v>
      </c>
      <c r="G32" s="329"/>
      <c r="H32" s="329">
        <v>133</v>
      </c>
      <c r="I32" s="329"/>
      <c r="J32" s="369">
        <f t="shared" ref="J32" si="10">+H32/$F32*100</f>
        <v>99.253731343283576</v>
      </c>
      <c r="K32" s="369"/>
      <c r="L32" s="329">
        <v>127</v>
      </c>
      <c r="M32" s="329"/>
      <c r="N32" s="369">
        <f>+L32/$F32*100</f>
        <v>94.776119402985074</v>
      </c>
      <c r="O32" s="369"/>
      <c r="P32" s="329">
        <v>122</v>
      </c>
      <c r="Q32" s="329"/>
      <c r="R32" s="369">
        <f t="shared" ref="R32" si="11">+P32/$F32*100</f>
        <v>91.044776119402982</v>
      </c>
      <c r="S32" s="369"/>
      <c r="T32" s="329">
        <v>109</v>
      </c>
      <c r="U32" s="329"/>
      <c r="V32" s="369">
        <f t="shared" ref="V32" si="12">+T32/$F32*100</f>
        <v>81.343283582089555</v>
      </c>
      <c r="W32" s="369"/>
      <c r="X32" s="329">
        <v>95</v>
      </c>
      <c r="Y32" s="329"/>
      <c r="Z32" s="369">
        <f t="shared" ref="Z32" si="13">+X32/$F32*100</f>
        <v>70.895522388059703</v>
      </c>
      <c r="AA32" s="369"/>
    </row>
    <row r="33" spans="1:27" ht="15" customHeight="1" x14ac:dyDescent="0.3">
      <c r="A33" s="18"/>
      <c r="B33" s="164"/>
      <c r="C33" s="370" t="s">
        <v>168</v>
      </c>
      <c r="D33" s="261"/>
      <c r="E33" s="261"/>
      <c r="F33" s="329"/>
      <c r="G33" s="329"/>
      <c r="H33" s="329"/>
      <c r="I33" s="329"/>
      <c r="J33" s="369"/>
      <c r="K33" s="369"/>
      <c r="L33" s="329"/>
      <c r="M33" s="329"/>
      <c r="N33" s="369"/>
      <c r="O33" s="369"/>
      <c r="P33" s="329"/>
      <c r="Q33" s="329"/>
      <c r="R33" s="369"/>
      <c r="S33" s="369"/>
      <c r="T33" s="329"/>
      <c r="U33" s="329"/>
      <c r="V33" s="369"/>
      <c r="W33" s="369"/>
      <c r="X33" s="329"/>
      <c r="Y33" s="329"/>
      <c r="Z33" s="369"/>
      <c r="AA33" s="369"/>
    </row>
    <row r="34" spans="1:27" ht="4.95" customHeight="1" x14ac:dyDescent="0.3">
      <c r="A34" s="18"/>
      <c r="B34" s="164"/>
      <c r="C34" s="164"/>
      <c r="D34" s="164"/>
      <c r="E34" s="164"/>
      <c r="F34" s="329"/>
      <c r="G34" s="329"/>
      <c r="H34" s="329"/>
      <c r="I34" s="329"/>
      <c r="J34" s="369"/>
      <c r="K34" s="369"/>
      <c r="L34" s="329"/>
      <c r="M34" s="329"/>
      <c r="N34" s="369"/>
      <c r="O34" s="369"/>
      <c r="P34" s="329"/>
      <c r="Q34" s="329"/>
      <c r="R34" s="369"/>
      <c r="S34" s="369"/>
      <c r="T34" s="329"/>
      <c r="U34" s="329"/>
      <c r="V34" s="369"/>
      <c r="W34" s="369"/>
      <c r="X34" s="329"/>
      <c r="Y34" s="329"/>
      <c r="Z34" s="369"/>
      <c r="AA34" s="369"/>
    </row>
    <row r="35" spans="1:27" ht="15" customHeight="1" x14ac:dyDescent="0.3">
      <c r="A35" s="18"/>
      <c r="B35" s="164"/>
      <c r="C35" s="258" t="s">
        <v>58</v>
      </c>
      <c r="D35" s="261"/>
      <c r="E35" s="261"/>
      <c r="F35" s="329">
        <v>396</v>
      </c>
      <c r="G35" s="329"/>
      <c r="H35" s="329">
        <v>381</v>
      </c>
      <c r="I35" s="329"/>
      <c r="J35" s="369">
        <f t="shared" ref="J35" si="14">+H35/$F35*100</f>
        <v>96.212121212121218</v>
      </c>
      <c r="K35" s="369"/>
      <c r="L35" s="329">
        <v>361</v>
      </c>
      <c r="M35" s="329"/>
      <c r="N35" s="369">
        <f>+L35/$F35*100</f>
        <v>91.161616161616166</v>
      </c>
      <c r="O35" s="369"/>
      <c r="P35" s="329">
        <v>331</v>
      </c>
      <c r="Q35" s="329"/>
      <c r="R35" s="369">
        <f t="shared" ref="R35" si="15">+P35/$F35*100</f>
        <v>83.585858585858588</v>
      </c>
      <c r="S35" s="369"/>
      <c r="T35" s="329">
        <v>290</v>
      </c>
      <c r="U35" s="329"/>
      <c r="V35" s="369">
        <f t="shared" ref="V35" si="16">+T35/$F35*100</f>
        <v>73.232323232323239</v>
      </c>
      <c r="W35" s="369"/>
      <c r="X35" s="329">
        <v>245</v>
      </c>
      <c r="Y35" s="329"/>
      <c r="Z35" s="369">
        <f t="shared" ref="Z35" si="17">+X35/$F35*100</f>
        <v>61.868686868686872</v>
      </c>
      <c r="AA35" s="369"/>
    </row>
    <row r="36" spans="1:27" ht="15" customHeight="1" x14ac:dyDescent="0.3">
      <c r="A36" s="18"/>
      <c r="B36" s="164"/>
      <c r="C36" s="370" t="s">
        <v>59</v>
      </c>
      <c r="D36" s="261"/>
      <c r="E36" s="261"/>
      <c r="F36" s="329"/>
      <c r="G36" s="329"/>
      <c r="H36" s="329"/>
      <c r="I36" s="329"/>
      <c r="J36" s="369"/>
      <c r="K36" s="369"/>
      <c r="L36" s="329"/>
      <c r="M36" s="329"/>
      <c r="N36" s="369"/>
      <c r="O36" s="369"/>
      <c r="P36" s="329"/>
      <c r="Q36" s="329"/>
      <c r="R36" s="369"/>
      <c r="S36" s="369"/>
      <c r="T36" s="329"/>
      <c r="U36" s="329"/>
      <c r="V36" s="369"/>
      <c r="W36" s="369"/>
      <c r="X36" s="329"/>
      <c r="Y36" s="329"/>
      <c r="Z36" s="369"/>
      <c r="AA36" s="369"/>
    </row>
    <row r="37" spans="1:27" ht="13.8" thickBot="1" x14ac:dyDescent="0.35">
      <c r="A37" s="72"/>
      <c r="B37" s="371"/>
      <c r="C37" s="371"/>
      <c r="D37" s="371"/>
      <c r="E37" s="371"/>
      <c r="F37" s="202"/>
      <c r="G37" s="202"/>
      <c r="H37" s="202"/>
      <c r="I37" s="202"/>
      <c r="J37" s="372"/>
      <c r="K37" s="372"/>
      <c r="L37" s="202"/>
      <c r="M37" s="202"/>
      <c r="N37" s="372"/>
      <c r="O37" s="372"/>
      <c r="P37" s="202"/>
      <c r="Q37" s="202"/>
      <c r="R37" s="372"/>
      <c r="S37" s="372"/>
      <c r="T37" s="202"/>
      <c r="U37" s="202"/>
      <c r="V37" s="372"/>
      <c r="W37" s="372"/>
      <c r="X37" s="202"/>
      <c r="Y37" s="202"/>
      <c r="Z37" s="372"/>
      <c r="AA37" s="372"/>
    </row>
    <row r="38" spans="1:27" x14ac:dyDescent="0.3">
      <c r="A38" s="353" t="s">
        <v>169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353"/>
      <c r="S38" s="353"/>
      <c r="T38" s="353"/>
      <c r="U38" s="353"/>
      <c r="V38" s="353"/>
      <c r="W38" s="353"/>
      <c r="X38" s="353"/>
      <c r="Y38" s="353"/>
      <c r="Z38" s="353"/>
      <c r="AA38" s="353"/>
    </row>
    <row r="39" spans="1:27" x14ac:dyDescent="0.3">
      <c r="A39" s="354" t="s">
        <v>184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A39" s="354"/>
    </row>
    <row r="40" spans="1:27" ht="13.8" thickBot="1" x14ac:dyDescent="0.35">
      <c r="A40" s="18"/>
      <c r="B40" s="18"/>
      <c r="C40" s="18"/>
      <c r="D40" s="18"/>
      <c r="E40" s="18"/>
      <c r="F40" s="329"/>
      <c r="G40" s="329"/>
      <c r="H40" s="329"/>
      <c r="I40" s="329"/>
      <c r="J40" s="330"/>
      <c r="K40" s="330"/>
      <c r="L40" s="329"/>
      <c r="M40" s="329"/>
      <c r="N40" s="18"/>
      <c r="O40" s="18"/>
      <c r="P40" s="329"/>
      <c r="Q40" s="329"/>
      <c r="R40" s="330"/>
      <c r="S40" s="330"/>
      <c r="T40" s="329"/>
      <c r="U40" s="329"/>
      <c r="V40" s="18"/>
      <c r="W40" s="18"/>
      <c r="X40" s="329"/>
      <c r="Y40" s="329"/>
      <c r="Z40" s="330"/>
      <c r="AA40" s="330"/>
    </row>
    <row r="41" spans="1:27" ht="36" customHeight="1" thickBot="1" x14ac:dyDescent="0.35">
      <c r="A41" s="355"/>
      <c r="B41" s="317" t="s">
        <v>220</v>
      </c>
      <c r="C41" s="317"/>
      <c r="D41" s="317"/>
      <c r="E41" s="318"/>
      <c r="F41" s="293" t="s">
        <v>25</v>
      </c>
      <c r="G41" s="356"/>
      <c r="H41" s="357" t="s">
        <v>32</v>
      </c>
      <c r="I41" s="357"/>
      <c r="J41" s="357"/>
      <c r="K41" s="358"/>
      <c r="L41" s="357" t="s">
        <v>21</v>
      </c>
      <c r="M41" s="357"/>
      <c r="N41" s="357"/>
      <c r="O41" s="358"/>
      <c r="P41" s="357" t="s">
        <v>29</v>
      </c>
      <c r="Q41" s="357"/>
      <c r="R41" s="357"/>
      <c r="S41" s="358"/>
      <c r="T41" s="357" t="s">
        <v>31</v>
      </c>
      <c r="U41" s="357"/>
      <c r="V41" s="357"/>
      <c r="W41" s="358"/>
      <c r="X41" s="357" t="s">
        <v>30</v>
      </c>
      <c r="Y41" s="357"/>
      <c r="Z41" s="357"/>
      <c r="AA41" s="358"/>
    </row>
    <row r="42" spans="1:27" ht="37.200000000000003" customHeight="1" x14ac:dyDescent="0.3">
      <c r="A42" s="167"/>
      <c r="B42" s="301"/>
      <c r="C42" s="301"/>
      <c r="D42" s="301"/>
      <c r="E42" s="312"/>
      <c r="F42" s="298"/>
      <c r="G42" s="359"/>
      <c r="H42" s="302" t="s">
        <v>134</v>
      </c>
      <c r="I42" s="360"/>
      <c r="J42" s="303" t="s">
        <v>118</v>
      </c>
      <c r="K42" s="303"/>
      <c r="L42" s="302" t="s">
        <v>134</v>
      </c>
      <c r="M42" s="360"/>
      <c r="N42" s="303" t="s">
        <v>118</v>
      </c>
      <c r="O42" s="303"/>
      <c r="P42" s="302" t="s">
        <v>134</v>
      </c>
      <c r="Q42" s="360"/>
      <c r="R42" s="303" t="s">
        <v>118</v>
      </c>
      <c r="S42" s="303"/>
      <c r="T42" s="302" t="s">
        <v>134</v>
      </c>
      <c r="U42" s="360"/>
      <c r="V42" s="303" t="s">
        <v>118</v>
      </c>
      <c r="W42" s="303"/>
      <c r="X42" s="302" t="s">
        <v>134</v>
      </c>
      <c r="Y42" s="360"/>
      <c r="Z42" s="303" t="s">
        <v>118</v>
      </c>
      <c r="AA42" s="303"/>
    </row>
    <row r="43" spans="1:27" ht="18.600000000000001" customHeight="1" thickBot="1" x14ac:dyDescent="0.35">
      <c r="A43" s="72"/>
      <c r="B43" s="361"/>
      <c r="C43" s="361"/>
      <c r="D43" s="361"/>
      <c r="E43" s="307"/>
      <c r="F43" s="362"/>
      <c r="G43" s="363"/>
      <c r="H43" s="364"/>
      <c r="I43" s="364"/>
      <c r="J43" s="310" t="s">
        <v>62</v>
      </c>
      <c r="K43" s="310"/>
      <c r="L43" s="364"/>
      <c r="M43" s="364"/>
      <c r="N43" s="310" t="s">
        <v>62</v>
      </c>
      <c r="O43" s="310"/>
      <c r="P43" s="364"/>
      <c r="Q43" s="364"/>
      <c r="R43" s="310" t="s">
        <v>62</v>
      </c>
      <c r="S43" s="310"/>
      <c r="T43" s="364"/>
      <c r="U43" s="364"/>
      <c r="V43" s="310" t="s">
        <v>62</v>
      </c>
      <c r="W43" s="310"/>
      <c r="X43" s="364"/>
      <c r="Y43" s="364"/>
      <c r="Z43" s="310" t="s">
        <v>62</v>
      </c>
      <c r="AA43" s="310"/>
    </row>
    <row r="44" spans="1:27" ht="4.95" customHeight="1" x14ac:dyDescent="0.3">
      <c r="A44" s="355"/>
      <c r="B44" s="318"/>
      <c r="C44" s="318"/>
      <c r="D44" s="318"/>
      <c r="E44" s="318"/>
      <c r="F44" s="294"/>
      <c r="G44" s="356"/>
      <c r="H44" s="365"/>
      <c r="I44" s="365"/>
      <c r="J44" s="322"/>
      <c r="K44" s="322"/>
      <c r="L44" s="365"/>
      <c r="M44" s="365"/>
      <c r="N44" s="322"/>
      <c r="O44" s="322"/>
      <c r="P44" s="365"/>
      <c r="Q44" s="365"/>
      <c r="R44" s="322"/>
      <c r="S44" s="322"/>
      <c r="T44" s="365"/>
      <c r="U44" s="365"/>
      <c r="V44" s="322"/>
      <c r="W44" s="322"/>
      <c r="X44" s="365"/>
      <c r="Y44" s="365"/>
      <c r="Z44" s="322"/>
      <c r="AA44" s="322"/>
    </row>
    <row r="45" spans="1:27" x14ac:dyDescent="0.3">
      <c r="A45" s="271" t="s">
        <v>146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</row>
    <row r="46" spans="1:27" x14ac:dyDescent="0.3">
      <c r="A46" s="272" t="s">
        <v>147</v>
      </c>
      <c r="B46" s="271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</row>
    <row r="47" spans="1:27" s="224" customFormat="1" ht="4.95" customHeight="1" x14ac:dyDescent="0.3">
      <c r="A47" s="366"/>
      <c r="B47" s="366"/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</row>
    <row r="48" spans="1:27" x14ac:dyDescent="0.3">
      <c r="A48" s="228"/>
      <c r="B48" s="275" t="s">
        <v>47</v>
      </c>
      <c r="C48" s="275"/>
      <c r="D48" s="275"/>
      <c r="E48" s="275"/>
      <c r="F48" s="229">
        <f>SUM(F51:F79)</f>
        <v>3450</v>
      </c>
      <c r="G48" s="229"/>
      <c r="H48" s="229">
        <f>SUM(H51:H79)</f>
        <v>3368</v>
      </c>
      <c r="I48" s="229"/>
      <c r="J48" s="230">
        <f>H48/$F48*100</f>
        <v>97.623188405797094</v>
      </c>
      <c r="K48" s="230"/>
      <c r="L48" s="229">
        <f>SUM(L51:L79)</f>
        <v>3174</v>
      </c>
      <c r="M48" s="229"/>
      <c r="N48" s="230">
        <f>L48/$F48*100</f>
        <v>92</v>
      </c>
      <c r="O48" s="230"/>
      <c r="P48" s="229">
        <f>SUM(P51:P79)</f>
        <v>3013</v>
      </c>
      <c r="Q48" s="229"/>
      <c r="R48" s="230">
        <f>P48/$F48*100</f>
        <v>87.333333333333329</v>
      </c>
      <c r="S48" s="230"/>
      <c r="T48" s="229">
        <f>SUM(T51:T79)</f>
        <v>2712</v>
      </c>
      <c r="U48" s="229"/>
      <c r="V48" s="230">
        <f>T48/$F48*100</f>
        <v>78.608695652173907</v>
      </c>
      <c r="W48" s="230"/>
      <c r="X48" s="229">
        <f>SUM(X51:X79)</f>
        <v>2305</v>
      </c>
      <c r="Y48" s="229"/>
      <c r="Z48" s="230">
        <f>X48/$F48*100</f>
        <v>66.811594202898547</v>
      </c>
      <c r="AA48" s="230"/>
    </row>
    <row r="49" spans="1:27" x14ac:dyDescent="0.3">
      <c r="A49" s="228"/>
      <c r="B49" s="276" t="s">
        <v>46</v>
      </c>
      <c r="C49" s="276"/>
      <c r="D49" s="276"/>
      <c r="E49" s="276"/>
      <c r="F49" s="229"/>
      <c r="G49" s="229"/>
      <c r="H49" s="229"/>
      <c r="I49" s="229"/>
      <c r="J49" s="230"/>
      <c r="K49" s="230"/>
      <c r="L49" s="229"/>
      <c r="M49" s="229"/>
      <c r="N49" s="230"/>
      <c r="O49" s="230"/>
      <c r="P49" s="229"/>
      <c r="Q49" s="229"/>
      <c r="R49" s="230"/>
      <c r="S49" s="230"/>
      <c r="T49" s="229"/>
      <c r="U49" s="229"/>
      <c r="V49" s="230"/>
      <c r="W49" s="230"/>
      <c r="X49" s="229"/>
      <c r="Y49" s="229"/>
      <c r="Z49" s="230"/>
      <c r="AA49" s="230"/>
    </row>
    <row r="50" spans="1:27" s="224" customFormat="1" ht="4.95" customHeight="1" x14ac:dyDescent="0.3">
      <c r="A50" s="18"/>
      <c r="B50" s="164"/>
      <c r="C50" s="164"/>
      <c r="D50" s="164"/>
      <c r="E50" s="164"/>
      <c r="F50" s="367"/>
      <c r="G50" s="367"/>
      <c r="H50" s="367"/>
      <c r="I50" s="367"/>
      <c r="J50" s="327"/>
      <c r="K50" s="327"/>
      <c r="L50" s="367"/>
      <c r="M50" s="367"/>
      <c r="N50" s="327"/>
      <c r="O50" s="327"/>
      <c r="P50" s="367"/>
      <c r="Q50" s="367"/>
      <c r="R50" s="327"/>
      <c r="S50" s="327"/>
      <c r="T50" s="367"/>
      <c r="U50" s="367"/>
      <c r="V50" s="327"/>
      <c r="W50" s="327"/>
      <c r="X50" s="367"/>
      <c r="Y50" s="367"/>
      <c r="Z50" s="327"/>
      <c r="AA50" s="327"/>
    </row>
    <row r="51" spans="1:27" x14ac:dyDescent="0.3">
      <c r="A51" s="18"/>
      <c r="B51" s="164"/>
      <c r="C51" s="258" t="s">
        <v>0</v>
      </c>
      <c r="D51" s="261"/>
      <c r="E51" s="261"/>
      <c r="F51" s="368">
        <v>660</v>
      </c>
      <c r="G51" s="368"/>
      <c r="H51" s="368">
        <v>645</v>
      </c>
      <c r="I51" s="368"/>
      <c r="J51" s="369">
        <f t="shared" ref="J51:J79" si="18">+H51/$F51*100</f>
        <v>97.727272727272734</v>
      </c>
      <c r="K51" s="369"/>
      <c r="L51" s="368">
        <v>593</v>
      </c>
      <c r="M51" s="368"/>
      <c r="N51" s="369">
        <f>+L51/$F51*100</f>
        <v>89.848484848484844</v>
      </c>
      <c r="O51" s="369"/>
      <c r="P51" s="368">
        <v>555</v>
      </c>
      <c r="Q51" s="368"/>
      <c r="R51" s="369">
        <f t="shared" ref="R51" si="19">+P51/$F51*100</f>
        <v>84.090909090909093</v>
      </c>
      <c r="S51" s="369"/>
      <c r="T51" s="368">
        <v>480</v>
      </c>
      <c r="U51" s="368"/>
      <c r="V51" s="369">
        <f t="shared" ref="V51" si="20">+T51/$F51*100</f>
        <v>72.727272727272734</v>
      </c>
      <c r="W51" s="369"/>
      <c r="X51" s="368">
        <v>380</v>
      </c>
      <c r="Y51" s="368"/>
      <c r="Z51" s="369">
        <f t="shared" ref="Z51" si="21">+X51/$F51*100</f>
        <v>57.575757575757578</v>
      </c>
      <c r="AA51" s="369"/>
    </row>
    <row r="52" spans="1:27" x14ac:dyDescent="0.3">
      <c r="A52" s="18"/>
      <c r="B52" s="164"/>
      <c r="C52" s="370" t="s">
        <v>60</v>
      </c>
      <c r="D52" s="261"/>
      <c r="E52" s="261"/>
      <c r="F52" s="368"/>
      <c r="G52" s="368"/>
      <c r="H52" s="368"/>
      <c r="I52" s="368"/>
      <c r="J52" s="369"/>
      <c r="K52" s="369"/>
      <c r="L52" s="368"/>
      <c r="M52" s="368"/>
      <c r="N52" s="369"/>
      <c r="O52" s="369"/>
      <c r="P52" s="368"/>
      <c r="Q52" s="368"/>
      <c r="R52" s="369"/>
      <c r="S52" s="369"/>
      <c r="T52" s="368"/>
      <c r="U52" s="368"/>
      <c r="V52" s="369"/>
      <c r="W52" s="369"/>
      <c r="X52" s="368"/>
      <c r="Y52" s="368"/>
      <c r="Z52" s="369"/>
      <c r="AA52" s="369"/>
    </row>
    <row r="53" spans="1:27" ht="4.95" customHeight="1" x14ac:dyDescent="0.3">
      <c r="A53" s="18"/>
      <c r="B53" s="164"/>
      <c r="C53" s="164"/>
      <c r="D53" s="164"/>
      <c r="E53" s="164"/>
      <c r="F53" s="368"/>
      <c r="G53" s="368"/>
      <c r="H53" s="368"/>
      <c r="I53" s="368"/>
      <c r="J53" s="369"/>
      <c r="K53" s="369"/>
      <c r="L53" s="368"/>
      <c r="M53" s="368"/>
      <c r="N53" s="369"/>
      <c r="O53" s="369"/>
      <c r="P53" s="368"/>
      <c r="Q53" s="368"/>
      <c r="R53" s="369"/>
      <c r="S53" s="369"/>
      <c r="T53" s="368"/>
      <c r="U53" s="368"/>
      <c r="V53" s="369"/>
      <c r="W53" s="369"/>
      <c r="X53" s="368"/>
      <c r="Y53" s="368"/>
      <c r="Z53" s="369"/>
      <c r="AA53" s="369"/>
    </row>
    <row r="54" spans="1:27" x14ac:dyDescent="0.3">
      <c r="A54" s="18"/>
      <c r="B54" s="164"/>
      <c r="C54" s="258" t="s">
        <v>1</v>
      </c>
      <c r="D54" s="261"/>
      <c r="E54" s="261"/>
      <c r="F54" s="368">
        <v>46</v>
      </c>
      <c r="G54" s="368"/>
      <c r="H54" s="368">
        <v>46</v>
      </c>
      <c r="I54" s="368"/>
      <c r="J54" s="369">
        <f t="shared" si="18"/>
        <v>100</v>
      </c>
      <c r="K54" s="369"/>
      <c r="L54" s="368">
        <v>44</v>
      </c>
      <c r="M54" s="368"/>
      <c r="N54" s="369">
        <f>+L54/$F54*100</f>
        <v>95.652173913043484</v>
      </c>
      <c r="O54" s="369"/>
      <c r="P54" s="368">
        <v>41</v>
      </c>
      <c r="Q54" s="368"/>
      <c r="R54" s="369">
        <f t="shared" ref="R54" si="22">+P54/$F54*100</f>
        <v>89.130434782608688</v>
      </c>
      <c r="S54" s="369"/>
      <c r="T54" s="368">
        <v>36</v>
      </c>
      <c r="U54" s="368"/>
      <c r="V54" s="369">
        <f t="shared" ref="V54" si="23">+T54/$F54*100</f>
        <v>78.260869565217391</v>
      </c>
      <c r="W54" s="369"/>
      <c r="X54" s="368">
        <v>25</v>
      </c>
      <c r="Y54" s="368"/>
      <c r="Z54" s="369">
        <f t="shared" ref="Z54" si="24">+X54/$F54*100</f>
        <v>54.347826086956516</v>
      </c>
      <c r="AA54" s="369"/>
    </row>
    <row r="55" spans="1:27" x14ac:dyDescent="0.3">
      <c r="A55" s="18"/>
      <c r="B55" s="164"/>
      <c r="C55" s="370" t="s">
        <v>61</v>
      </c>
      <c r="D55" s="261"/>
      <c r="E55" s="261"/>
      <c r="F55" s="368"/>
      <c r="G55" s="368"/>
      <c r="H55" s="368"/>
      <c r="I55" s="368"/>
      <c r="J55" s="369"/>
      <c r="K55" s="369"/>
      <c r="L55" s="368"/>
      <c r="M55" s="368"/>
      <c r="N55" s="369"/>
      <c r="O55" s="369"/>
      <c r="P55" s="368"/>
      <c r="Q55" s="368"/>
      <c r="R55" s="369"/>
      <c r="S55" s="369"/>
      <c r="T55" s="368"/>
      <c r="U55" s="368"/>
      <c r="V55" s="369"/>
      <c r="W55" s="369"/>
      <c r="X55" s="368"/>
      <c r="Y55" s="368"/>
      <c r="Z55" s="369"/>
      <c r="AA55" s="369"/>
    </row>
    <row r="56" spans="1:27" ht="4.95" customHeight="1" x14ac:dyDescent="0.3">
      <c r="A56" s="18"/>
      <c r="B56" s="164"/>
      <c r="C56" s="164"/>
      <c r="D56" s="164"/>
      <c r="E56" s="164"/>
      <c r="F56" s="368"/>
      <c r="G56" s="368"/>
      <c r="H56" s="368"/>
      <c r="I56" s="368"/>
      <c r="J56" s="369"/>
      <c r="K56" s="369"/>
      <c r="L56" s="368"/>
      <c r="M56" s="368"/>
      <c r="N56" s="369"/>
      <c r="O56" s="369"/>
      <c r="P56" s="368"/>
      <c r="Q56" s="368"/>
      <c r="R56" s="369"/>
      <c r="S56" s="369"/>
      <c r="T56" s="368"/>
      <c r="U56" s="368"/>
      <c r="V56" s="369"/>
      <c r="W56" s="369"/>
      <c r="X56" s="368"/>
      <c r="Y56" s="368"/>
      <c r="Z56" s="369"/>
      <c r="AA56" s="369"/>
    </row>
    <row r="57" spans="1:27" x14ac:dyDescent="0.3">
      <c r="A57" s="18"/>
      <c r="B57" s="164"/>
      <c r="C57" s="258" t="s">
        <v>2</v>
      </c>
      <c r="D57" s="261"/>
      <c r="E57" s="261"/>
      <c r="F57" s="368">
        <v>252</v>
      </c>
      <c r="G57" s="368"/>
      <c r="H57" s="368">
        <v>248</v>
      </c>
      <c r="I57" s="368"/>
      <c r="J57" s="369">
        <f t="shared" si="18"/>
        <v>98.412698412698404</v>
      </c>
      <c r="K57" s="369"/>
      <c r="L57" s="368">
        <v>237</v>
      </c>
      <c r="M57" s="368"/>
      <c r="N57" s="369">
        <f>+L57/$F57*100</f>
        <v>94.047619047619051</v>
      </c>
      <c r="O57" s="369"/>
      <c r="P57" s="368">
        <v>223</v>
      </c>
      <c r="Q57" s="368"/>
      <c r="R57" s="369">
        <f t="shared" ref="R57" si="25">+P57/$F57*100</f>
        <v>88.492063492063494</v>
      </c>
      <c r="S57" s="369"/>
      <c r="T57" s="368">
        <v>181</v>
      </c>
      <c r="U57" s="368"/>
      <c r="V57" s="369">
        <f t="shared" ref="V57" si="26">+T57/$F57*100</f>
        <v>71.825396825396822</v>
      </c>
      <c r="W57" s="369"/>
      <c r="X57" s="368">
        <v>129</v>
      </c>
      <c r="Y57" s="368"/>
      <c r="Z57" s="369">
        <f t="shared" ref="Z57" si="27">+X57/$F57*100</f>
        <v>51.19047619047619</v>
      </c>
      <c r="AA57" s="369"/>
    </row>
    <row r="58" spans="1:27" x14ac:dyDescent="0.3">
      <c r="A58" s="18"/>
      <c r="B58" s="164"/>
      <c r="C58" s="370" t="s">
        <v>96</v>
      </c>
      <c r="D58" s="261"/>
      <c r="E58" s="261"/>
      <c r="F58" s="368"/>
      <c r="G58" s="368"/>
      <c r="H58" s="368"/>
      <c r="I58" s="368"/>
      <c r="J58" s="369"/>
      <c r="K58" s="369"/>
      <c r="L58" s="368"/>
      <c r="M58" s="368"/>
      <c r="N58" s="369"/>
      <c r="O58" s="369"/>
      <c r="P58" s="368"/>
      <c r="Q58" s="368"/>
      <c r="R58" s="369"/>
      <c r="S58" s="369"/>
      <c r="T58" s="368"/>
      <c r="U58" s="368"/>
      <c r="V58" s="369"/>
      <c r="W58" s="369"/>
      <c r="X58" s="368"/>
      <c r="Y58" s="368"/>
      <c r="Z58" s="369"/>
      <c r="AA58" s="369"/>
    </row>
    <row r="59" spans="1:27" ht="15" customHeight="1" x14ac:dyDescent="0.3">
      <c r="A59" s="18"/>
      <c r="B59" s="164"/>
      <c r="C59" s="22" t="s">
        <v>97</v>
      </c>
      <c r="D59" s="164"/>
      <c r="E59" s="164"/>
      <c r="F59" s="368"/>
      <c r="G59" s="368"/>
      <c r="H59" s="368"/>
      <c r="I59" s="368"/>
      <c r="J59" s="369"/>
      <c r="K59" s="369"/>
      <c r="L59" s="368"/>
      <c r="M59" s="368"/>
      <c r="N59" s="369"/>
      <c r="O59" s="369"/>
      <c r="P59" s="368"/>
      <c r="Q59" s="368"/>
      <c r="R59" s="369"/>
      <c r="S59" s="369"/>
      <c r="T59" s="368"/>
      <c r="U59" s="368"/>
      <c r="V59" s="369"/>
      <c r="W59" s="369"/>
      <c r="X59" s="368"/>
      <c r="Y59" s="368"/>
      <c r="Z59" s="369"/>
      <c r="AA59" s="369"/>
    </row>
    <row r="60" spans="1:27" ht="4.95" customHeight="1" x14ac:dyDescent="0.3">
      <c r="A60" s="18"/>
      <c r="B60" s="164"/>
      <c r="C60" s="164"/>
      <c r="D60" s="164"/>
      <c r="E60" s="164"/>
      <c r="F60" s="368"/>
      <c r="G60" s="368"/>
      <c r="H60" s="368"/>
      <c r="I60" s="368"/>
      <c r="J60" s="369"/>
      <c r="K60" s="369"/>
      <c r="L60" s="368"/>
      <c r="M60" s="368"/>
      <c r="N60" s="369"/>
      <c r="O60" s="369"/>
      <c r="P60" s="368"/>
      <c r="Q60" s="368"/>
      <c r="R60" s="369"/>
      <c r="S60" s="369"/>
      <c r="T60" s="368"/>
      <c r="U60" s="368"/>
      <c r="V60" s="369"/>
      <c r="W60" s="369"/>
      <c r="X60" s="368"/>
      <c r="Y60" s="368"/>
      <c r="Z60" s="369"/>
      <c r="AA60" s="369"/>
    </row>
    <row r="61" spans="1:27" x14ac:dyDescent="0.3">
      <c r="A61" s="18"/>
      <c r="B61" s="164"/>
      <c r="C61" s="258" t="s">
        <v>98</v>
      </c>
      <c r="D61" s="261"/>
      <c r="E61" s="261"/>
      <c r="F61" s="368">
        <v>394</v>
      </c>
      <c r="G61" s="368"/>
      <c r="H61" s="368">
        <v>390</v>
      </c>
      <c r="I61" s="368"/>
      <c r="J61" s="369">
        <f t="shared" si="18"/>
        <v>98.984771573604064</v>
      </c>
      <c r="K61" s="369"/>
      <c r="L61" s="368">
        <v>372</v>
      </c>
      <c r="M61" s="368"/>
      <c r="N61" s="369">
        <f>+L61/$F61*100</f>
        <v>94.416243654822338</v>
      </c>
      <c r="O61" s="369"/>
      <c r="P61" s="368">
        <v>352</v>
      </c>
      <c r="Q61" s="368"/>
      <c r="R61" s="369">
        <f t="shared" ref="R61" si="28">+P61/$F61*100</f>
        <v>89.340101522842644</v>
      </c>
      <c r="S61" s="369"/>
      <c r="T61" s="368">
        <v>322</v>
      </c>
      <c r="U61" s="368"/>
      <c r="V61" s="369">
        <f t="shared" ref="V61" si="29">+T61/$F61*100</f>
        <v>81.725888324873097</v>
      </c>
      <c r="W61" s="369"/>
      <c r="X61" s="368">
        <v>280</v>
      </c>
      <c r="Y61" s="368"/>
      <c r="Z61" s="369">
        <f t="shared" ref="Z61" si="30">+X61/$F61*100</f>
        <v>71.065989847715741</v>
      </c>
      <c r="AA61" s="369"/>
    </row>
    <row r="62" spans="1:27" x14ac:dyDescent="0.3">
      <c r="A62" s="18"/>
      <c r="B62" s="164"/>
      <c r="C62" s="137" t="s">
        <v>99</v>
      </c>
      <c r="D62" s="164"/>
      <c r="E62" s="164"/>
      <c r="F62" s="368"/>
      <c r="G62" s="368"/>
      <c r="H62" s="368"/>
      <c r="I62" s="368"/>
      <c r="J62" s="369"/>
      <c r="K62" s="369"/>
      <c r="L62" s="368"/>
      <c r="M62" s="368"/>
      <c r="N62" s="369"/>
      <c r="O62" s="369"/>
      <c r="P62" s="368"/>
      <c r="Q62" s="368"/>
      <c r="R62" s="369"/>
      <c r="S62" s="369"/>
      <c r="T62" s="368"/>
      <c r="U62" s="368"/>
      <c r="V62" s="369"/>
      <c r="W62" s="369"/>
      <c r="X62" s="368"/>
      <c r="Y62" s="368"/>
      <c r="Z62" s="369"/>
      <c r="AA62" s="369"/>
    </row>
    <row r="63" spans="1:27" x14ac:dyDescent="0.3">
      <c r="A63" s="18"/>
      <c r="B63" s="164"/>
      <c r="C63" s="370" t="s">
        <v>100</v>
      </c>
      <c r="D63" s="261"/>
      <c r="E63" s="261"/>
      <c r="F63" s="368"/>
      <c r="G63" s="368"/>
      <c r="H63" s="368"/>
      <c r="I63" s="368"/>
      <c r="J63" s="369"/>
      <c r="K63" s="369"/>
      <c r="L63" s="368"/>
      <c r="M63" s="368"/>
      <c r="N63" s="369"/>
      <c r="O63" s="369"/>
      <c r="P63" s="368"/>
      <c r="Q63" s="368"/>
      <c r="R63" s="369"/>
      <c r="S63" s="369"/>
      <c r="T63" s="368"/>
      <c r="U63" s="368"/>
      <c r="V63" s="369"/>
      <c r="W63" s="369"/>
      <c r="X63" s="368"/>
      <c r="Y63" s="368"/>
      <c r="Z63" s="369"/>
      <c r="AA63" s="369"/>
    </row>
    <row r="64" spans="1:27" x14ac:dyDescent="0.3">
      <c r="A64" s="18"/>
      <c r="B64" s="164"/>
      <c r="C64" s="22" t="s">
        <v>101</v>
      </c>
      <c r="D64" s="164"/>
      <c r="E64" s="164"/>
      <c r="F64" s="368"/>
      <c r="G64" s="368"/>
      <c r="H64" s="368"/>
      <c r="I64" s="368"/>
      <c r="J64" s="369"/>
      <c r="K64" s="369"/>
      <c r="L64" s="368"/>
      <c r="M64" s="368"/>
      <c r="N64" s="369"/>
      <c r="O64" s="369"/>
      <c r="P64" s="368"/>
      <c r="Q64" s="368"/>
      <c r="R64" s="369"/>
      <c r="S64" s="369"/>
      <c r="T64" s="368"/>
      <c r="U64" s="368"/>
      <c r="V64" s="369"/>
      <c r="W64" s="369"/>
      <c r="X64" s="368"/>
      <c r="Y64" s="368"/>
      <c r="Z64" s="369"/>
      <c r="AA64" s="369"/>
    </row>
    <row r="65" spans="1:27" ht="4.95" customHeight="1" x14ac:dyDescent="0.3">
      <c r="A65" s="18"/>
      <c r="B65" s="164"/>
      <c r="C65" s="164"/>
      <c r="D65" s="164"/>
      <c r="E65" s="164"/>
      <c r="F65" s="368"/>
      <c r="G65" s="368"/>
      <c r="H65" s="368"/>
      <c r="I65" s="368"/>
      <c r="J65" s="369"/>
      <c r="K65" s="369"/>
      <c r="L65" s="368"/>
      <c r="M65" s="368"/>
      <c r="N65" s="369"/>
      <c r="O65" s="369"/>
      <c r="P65" s="368"/>
      <c r="Q65" s="368"/>
      <c r="R65" s="369"/>
      <c r="S65" s="369"/>
      <c r="T65" s="368"/>
      <c r="U65" s="368"/>
      <c r="V65" s="369"/>
      <c r="W65" s="369"/>
      <c r="X65" s="368"/>
      <c r="Y65" s="368"/>
      <c r="Z65" s="369"/>
      <c r="AA65" s="369"/>
    </row>
    <row r="66" spans="1:27" x14ac:dyDescent="0.3">
      <c r="A66" s="18"/>
      <c r="B66" s="164"/>
      <c r="C66" s="258" t="s">
        <v>123</v>
      </c>
      <c r="D66" s="261"/>
      <c r="E66" s="261"/>
      <c r="F66" s="368">
        <v>502</v>
      </c>
      <c r="G66" s="368"/>
      <c r="H66" s="368">
        <v>488</v>
      </c>
      <c r="I66" s="368"/>
      <c r="J66" s="369">
        <f t="shared" si="18"/>
        <v>97.211155378486055</v>
      </c>
      <c r="K66" s="369"/>
      <c r="L66" s="368">
        <v>458</v>
      </c>
      <c r="M66" s="368"/>
      <c r="N66" s="369">
        <f>+L66/$F66*100</f>
        <v>91.235059760956176</v>
      </c>
      <c r="O66" s="369"/>
      <c r="P66" s="368">
        <v>437</v>
      </c>
      <c r="Q66" s="368"/>
      <c r="R66" s="369">
        <f t="shared" ref="R66" si="31">+P66/$F66*100</f>
        <v>87.051792828685265</v>
      </c>
      <c r="S66" s="369"/>
      <c r="T66" s="368">
        <v>405</v>
      </c>
      <c r="U66" s="368"/>
      <c r="V66" s="369">
        <f t="shared" ref="V66" si="32">+T66/$F66*100</f>
        <v>80.677290836653384</v>
      </c>
      <c r="W66" s="369"/>
      <c r="X66" s="368">
        <v>360</v>
      </c>
      <c r="Y66" s="368"/>
      <c r="Z66" s="369">
        <f t="shared" ref="Z66" si="33">+X66/$F66*100</f>
        <v>71.713147410358573</v>
      </c>
      <c r="AA66" s="369"/>
    </row>
    <row r="67" spans="1:27" x14ac:dyDescent="0.3">
      <c r="A67" s="18"/>
      <c r="B67" s="164"/>
      <c r="C67" s="137" t="s">
        <v>102</v>
      </c>
      <c r="D67" s="164"/>
      <c r="E67" s="164"/>
      <c r="F67" s="368"/>
      <c r="G67" s="368"/>
      <c r="H67" s="368"/>
      <c r="I67" s="368"/>
      <c r="J67" s="369"/>
      <c r="K67" s="369"/>
      <c r="L67" s="368"/>
      <c r="M67" s="368"/>
      <c r="N67" s="369"/>
      <c r="O67" s="369"/>
      <c r="P67" s="368"/>
      <c r="Q67" s="368"/>
      <c r="R67" s="369"/>
      <c r="S67" s="369"/>
      <c r="T67" s="368"/>
      <c r="U67" s="368"/>
      <c r="V67" s="369"/>
      <c r="W67" s="369"/>
      <c r="X67" s="368"/>
      <c r="Y67" s="368"/>
      <c r="Z67" s="369"/>
      <c r="AA67" s="369"/>
    </row>
    <row r="68" spans="1:27" x14ac:dyDescent="0.3">
      <c r="A68" s="18"/>
      <c r="B68" s="164"/>
      <c r="C68" s="370" t="s">
        <v>170</v>
      </c>
      <c r="D68" s="261"/>
      <c r="E68" s="261"/>
      <c r="F68" s="368"/>
      <c r="G68" s="368"/>
      <c r="H68" s="368"/>
      <c r="I68" s="368"/>
      <c r="J68" s="369"/>
      <c r="K68" s="369"/>
      <c r="L68" s="368"/>
      <c r="M68" s="368"/>
      <c r="N68" s="369"/>
      <c r="O68" s="369"/>
      <c r="P68" s="368"/>
      <c r="Q68" s="368"/>
      <c r="R68" s="369"/>
      <c r="S68" s="369"/>
      <c r="T68" s="368"/>
      <c r="U68" s="368"/>
      <c r="V68" s="369"/>
      <c r="W68" s="369"/>
      <c r="X68" s="368"/>
      <c r="Y68" s="368"/>
      <c r="Z68" s="369"/>
      <c r="AA68" s="369"/>
    </row>
    <row r="69" spans="1:27" x14ac:dyDescent="0.3">
      <c r="A69" s="18"/>
      <c r="B69" s="164"/>
      <c r="C69" s="22" t="s">
        <v>105</v>
      </c>
      <c r="D69" s="164"/>
      <c r="E69" s="164"/>
      <c r="F69" s="368"/>
      <c r="G69" s="368"/>
      <c r="H69" s="368"/>
      <c r="I69" s="368"/>
      <c r="J69" s="369"/>
      <c r="K69" s="369"/>
      <c r="L69" s="368"/>
      <c r="M69" s="368"/>
      <c r="N69" s="369"/>
      <c r="O69" s="369"/>
      <c r="P69" s="368"/>
      <c r="Q69" s="368"/>
      <c r="R69" s="369"/>
      <c r="S69" s="369"/>
      <c r="T69" s="368"/>
      <c r="U69" s="368"/>
      <c r="V69" s="369"/>
      <c r="W69" s="369"/>
      <c r="X69" s="368"/>
      <c r="Y69" s="368"/>
      <c r="Z69" s="369"/>
      <c r="AA69" s="369"/>
    </row>
    <row r="70" spans="1:27" ht="4.95" customHeight="1" x14ac:dyDescent="0.3">
      <c r="A70" s="18"/>
      <c r="B70" s="164"/>
      <c r="C70" s="164"/>
      <c r="D70" s="164"/>
      <c r="E70" s="164"/>
      <c r="F70" s="368"/>
      <c r="G70" s="368"/>
      <c r="H70" s="368"/>
      <c r="I70" s="368"/>
      <c r="J70" s="369"/>
      <c r="K70" s="369"/>
      <c r="L70" s="368"/>
      <c r="M70" s="368"/>
      <c r="N70" s="369"/>
      <c r="O70" s="369"/>
      <c r="P70" s="368"/>
      <c r="Q70" s="368"/>
      <c r="R70" s="369"/>
      <c r="S70" s="369"/>
      <c r="T70" s="368"/>
      <c r="U70" s="368"/>
      <c r="V70" s="369"/>
      <c r="W70" s="369"/>
      <c r="X70" s="368"/>
      <c r="Y70" s="368"/>
      <c r="Z70" s="369"/>
      <c r="AA70" s="369"/>
    </row>
    <row r="71" spans="1:27" x14ac:dyDescent="0.3">
      <c r="A71" s="18"/>
      <c r="B71" s="164"/>
      <c r="C71" s="258" t="s">
        <v>110</v>
      </c>
      <c r="D71" s="261"/>
      <c r="E71" s="261"/>
      <c r="F71" s="368">
        <v>467</v>
      </c>
      <c r="G71" s="368"/>
      <c r="H71" s="368">
        <v>449</v>
      </c>
      <c r="I71" s="368"/>
      <c r="J71" s="369">
        <f t="shared" si="18"/>
        <v>96.145610278372601</v>
      </c>
      <c r="K71" s="369"/>
      <c r="L71" s="368">
        <v>437</v>
      </c>
      <c r="M71" s="368"/>
      <c r="N71" s="369">
        <f>+L71/$F71*100</f>
        <v>93.576017130620983</v>
      </c>
      <c r="O71" s="369"/>
      <c r="P71" s="368">
        <v>422</v>
      </c>
      <c r="Q71" s="368"/>
      <c r="R71" s="369">
        <f t="shared" ref="R71" si="34">+P71/$F71*100</f>
        <v>90.364025695931488</v>
      </c>
      <c r="S71" s="369"/>
      <c r="T71" s="368">
        <v>384</v>
      </c>
      <c r="U71" s="368"/>
      <c r="V71" s="369">
        <f t="shared" ref="V71" si="35">+T71/$F71*100</f>
        <v>82.226980728051387</v>
      </c>
      <c r="W71" s="369"/>
      <c r="X71" s="368">
        <v>340</v>
      </c>
      <c r="Y71" s="368"/>
      <c r="Z71" s="369">
        <f t="shared" ref="Z71" si="36">+X71/$F71*100</f>
        <v>72.805139186295492</v>
      </c>
      <c r="AA71" s="369"/>
    </row>
    <row r="72" spans="1:27" x14ac:dyDescent="0.3">
      <c r="A72" s="18"/>
      <c r="B72" s="164"/>
      <c r="C72" s="258" t="s">
        <v>111</v>
      </c>
      <c r="D72" s="258"/>
      <c r="E72" s="258"/>
      <c r="F72" s="368"/>
      <c r="G72" s="368"/>
      <c r="H72" s="368"/>
      <c r="I72" s="368"/>
      <c r="J72" s="369"/>
      <c r="K72" s="369"/>
      <c r="L72" s="368"/>
      <c r="M72" s="368"/>
      <c r="N72" s="369"/>
      <c r="O72" s="369"/>
      <c r="P72" s="368"/>
      <c r="Q72" s="368"/>
      <c r="R72" s="369"/>
      <c r="S72" s="369"/>
      <c r="T72" s="368"/>
      <c r="U72" s="368"/>
      <c r="V72" s="369"/>
      <c r="W72" s="369"/>
      <c r="X72" s="368"/>
      <c r="Y72" s="368"/>
      <c r="Z72" s="369"/>
      <c r="AA72" s="369"/>
    </row>
    <row r="73" spans="1:27" x14ac:dyDescent="0.3">
      <c r="A73" s="18"/>
      <c r="B73" s="164"/>
      <c r="C73" s="370" t="s">
        <v>171</v>
      </c>
      <c r="D73" s="261"/>
      <c r="E73" s="261"/>
      <c r="F73" s="368"/>
      <c r="G73" s="368"/>
      <c r="H73" s="368"/>
      <c r="I73" s="368"/>
      <c r="J73" s="369"/>
      <c r="K73" s="369"/>
      <c r="L73" s="368"/>
      <c r="M73" s="368"/>
      <c r="N73" s="369"/>
      <c r="O73" s="369"/>
      <c r="P73" s="368"/>
      <c r="Q73" s="368"/>
      <c r="R73" s="369"/>
      <c r="S73" s="369"/>
      <c r="T73" s="368"/>
      <c r="U73" s="368"/>
      <c r="V73" s="369"/>
      <c r="W73" s="369"/>
      <c r="X73" s="368"/>
      <c r="Y73" s="368"/>
      <c r="Z73" s="369"/>
      <c r="AA73" s="369"/>
    </row>
    <row r="74" spans="1:27" x14ac:dyDescent="0.3">
      <c r="A74" s="18"/>
      <c r="B74" s="164"/>
      <c r="C74" s="370" t="s">
        <v>172</v>
      </c>
      <c r="D74" s="370"/>
      <c r="E74" s="370"/>
      <c r="F74" s="368"/>
      <c r="G74" s="368"/>
      <c r="H74" s="368"/>
      <c r="I74" s="368"/>
      <c r="J74" s="369"/>
      <c r="K74" s="369"/>
      <c r="L74" s="368"/>
      <c r="M74" s="368"/>
      <c r="N74" s="369"/>
      <c r="O74" s="369"/>
      <c r="P74" s="368"/>
      <c r="Q74" s="368"/>
      <c r="R74" s="369"/>
      <c r="S74" s="369"/>
      <c r="T74" s="368"/>
      <c r="U74" s="368"/>
      <c r="V74" s="369"/>
      <c r="W74" s="369"/>
      <c r="X74" s="368"/>
      <c r="Y74" s="368"/>
      <c r="Z74" s="369"/>
      <c r="AA74" s="369"/>
    </row>
    <row r="75" spans="1:27" ht="4.95" customHeight="1" x14ac:dyDescent="0.3">
      <c r="A75" s="18"/>
      <c r="B75" s="164"/>
      <c r="C75" s="164"/>
      <c r="D75" s="164"/>
      <c r="E75" s="164"/>
      <c r="F75" s="368"/>
      <c r="G75" s="368"/>
      <c r="H75" s="368"/>
      <c r="I75" s="368"/>
      <c r="J75" s="369"/>
      <c r="K75" s="369"/>
      <c r="L75" s="368"/>
      <c r="M75" s="368"/>
      <c r="N75" s="369"/>
      <c r="O75" s="369"/>
      <c r="P75" s="368"/>
      <c r="Q75" s="368"/>
      <c r="R75" s="369"/>
      <c r="S75" s="369"/>
      <c r="T75" s="368"/>
      <c r="U75" s="368"/>
      <c r="V75" s="369"/>
      <c r="W75" s="369"/>
      <c r="X75" s="368"/>
      <c r="Y75" s="368"/>
      <c r="Z75" s="369"/>
      <c r="AA75" s="369"/>
    </row>
    <row r="76" spans="1:27" x14ac:dyDescent="0.3">
      <c r="A76" s="18"/>
      <c r="B76" s="164"/>
      <c r="C76" s="258" t="s">
        <v>3</v>
      </c>
      <c r="D76" s="261"/>
      <c r="E76" s="261"/>
      <c r="F76" s="368">
        <v>488</v>
      </c>
      <c r="G76" s="368"/>
      <c r="H76" s="368">
        <v>476</v>
      </c>
      <c r="I76" s="368"/>
      <c r="J76" s="369">
        <f t="shared" si="18"/>
        <v>97.540983606557376</v>
      </c>
      <c r="K76" s="369"/>
      <c r="L76" s="368">
        <v>438</v>
      </c>
      <c r="M76" s="368"/>
      <c r="N76" s="369">
        <f>+L76/$F76*100</f>
        <v>89.754098360655746</v>
      </c>
      <c r="O76" s="369"/>
      <c r="P76" s="368">
        <v>419</v>
      </c>
      <c r="Q76" s="368"/>
      <c r="R76" s="369">
        <f t="shared" ref="R76" si="37">+P76/$F76*100</f>
        <v>85.860655737704917</v>
      </c>
      <c r="S76" s="369"/>
      <c r="T76" s="368">
        <v>381</v>
      </c>
      <c r="U76" s="368"/>
      <c r="V76" s="369">
        <f t="shared" ref="V76" si="38">+T76/$F76*100</f>
        <v>78.073770491803273</v>
      </c>
      <c r="W76" s="369"/>
      <c r="X76" s="368">
        <v>331</v>
      </c>
      <c r="Y76" s="368"/>
      <c r="Z76" s="369">
        <f t="shared" ref="Z76" si="39">+X76/$F76*100</f>
        <v>67.827868852459019</v>
      </c>
      <c r="AA76" s="369"/>
    </row>
    <row r="77" spans="1:27" x14ac:dyDescent="0.3">
      <c r="A77" s="18"/>
      <c r="B77" s="164"/>
      <c r="C77" s="370" t="s">
        <v>65</v>
      </c>
      <c r="D77" s="261"/>
      <c r="E77" s="261"/>
      <c r="F77" s="368"/>
      <c r="G77" s="368"/>
      <c r="H77" s="368"/>
      <c r="I77" s="368"/>
      <c r="J77" s="369"/>
      <c r="K77" s="369"/>
      <c r="L77" s="368"/>
      <c r="M77" s="368"/>
      <c r="N77" s="369"/>
      <c r="O77" s="369"/>
      <c r="P77" s="368"/>
      <c r="Q77" s="368"/>
      <c r="R77" s="369"/>
      <c r="S77" s="369"/>
      <c r="T77" s="368"/>
      <c r="U77" s="368"/>
      <c r="V77" s="369"/>
      <c r="W77" s="369"/>
      <c r="X77" s="368"/>
      <c r="Y77" s="368"/>
      <c r="Z77" s="369"/>
      <c r="AA77" s="369"/>
    </row>
    <row r="78" spans="1:27" ht="4.95" customHeight="1" x14ac:dyDescent="0.3">
      <c r="A78" s="18"/>
      <c r="B78" s="164"/>
      <c r="C78" s="164"/>
      <c r="D78" s="164"/>
      <c r="E78" s="164"/>
      <c r="F78" s="368"/>
      <c r="G78" s="368"/>
      <c r="H78" s="368"/>
      <c r="I78" s="368"/>
      <c r="J78" s="369"/>
      <c r="K78" s="369"/>
      <c r="L78" s="368"/>
      <c r="M78" s="368"/>
      <c r="N78" s="369"/>
      <c r="O78" s="369"/>
      <c r="P78" s="368"/>
      <c r="Q78" s="368"/>
      <c r="R78" s="369"/>
      <c r="S78" s="369"/>
      <c r="T78" s="368"/>
      <c r="U78" s="368"/>
      <c r="V78" s="369"/>
      <c r="W78" s="369"/>
      <c r="X78" s="368"/>
      <c r="Y78" s="368"/>
      <c r="Z78" s="369"/>
      <c r="AA78" s="369"/>
    </row>
    <row r="79" spans="1:27" x14ac:dyDescent="0.3">
      <c r="A79" s="18"/>
      <c r="B79" s="164"/>
      <c r="C79" s="258" t="s">
        <v>124</v>
      </c>
      <c r="D79" s="261"/>
      <c r="E79" s="261"/>
      <c r="F79" s="368">
        <v>641</v>
      </c>
      <c r="G79" s="368"/>
      <c r="H79" s="368">
        <v>626</v>
      </c>
      <c r="I79" s="368"/>
      <c r="J79" s="369">
        <f t="shared" si="18"/>
        <v>97.659906396255849</v>
      </c>
      <c r="K79" s="369"/>
      <c r="L79" s="368">
        <v>595</v>
      </c>
      <c r="M79" s="368"/>
      <c r="N79" s="369">
        <f>+L79/$F79*100</f>
        <v>92.823712948517951</v>
      </c>
      <c r="O79" s="369"/>
      <c r="P79" s="368">
        <v>564</v>
      </c>
      <c r="Q79" s="368"/>
      <c r="R79" s="369">
        <f t="shared" ref="R79" si="40">+P79/$F79*100</f>
        <v>87.987519500780024</v>
      </c>
      <c r="S79" s="369"/>
      <c r="T79" s="368">
        <v>523</v>
      </c>
      <c r="U79" s="368"/>
      <c r="V79" s="369">
        <f t="shared" ref="V79" si="41">+T79/$F79*100</f>
        <v>81.591263650546026</v>
      </c>
      <c r="W79" s="369"/>
      <c r="X79" s="368">
        <v>460</v>
      </c>
      <c r="Y79" s="368"/>
      <c r="Z79" s="369">
        <f t="shared" ref="Z79" si="42">+X79/$F79*100</f>
        <v>71.762870514820605</v>
      </c>
      <c r="AA79" s="369"/>
    </row>
    <row r="80" spans="1:27" x14ac:dyDescent="0.3">
      <c r="A80" s="18"/>
      <c r="B80" s="164"/>
      <c r="C80" s="258" t="s">
        <v>125</v>
      </c>
      <c r="D80" s="258"/>
      <c r="E80" s="258"/>
      <c r="F80" s="368"/>
      <c r="G80" s="368"/>
      <c r="H80" s="368"/>
      <c r="I80" s="368"/>
      <c r="J80" s="369"/>
      <c r="K80" s="369"/>
      <c r="L80" s="368"/>
      <c r="M80" s="368"/>
      <c r="N80" s="369"/>
      <c r="O80" s="369"/>
      <c r="P80" s="368"/>
      <c r="Q80" s="368"/>
      <c r="R80" s="369"/>
      <c r="S80" s="369"/>
      <c r="T80" s="368"/>
      <c r="U80" s="368"/>
      <c r="V80" s="369"/>
      <c r="W80" s="369"/>
      <c r="X80" s="368"/>
      <c r="Y80" s="368"/>
      <c r="Z80" s="369"/>
      <c r="AA80" s="369"/>
    </row>
    <row r="81" spans="1:27" x14ac:dyDescent="0.3">
      <c r="A81" s="18"/>
      <c r="B81" s="164"/>
      <c r="C81" s="370" t="s">
        <v>126</v>
      </c>
      <c r="D81" s="261"/>
      <c r="E81" s="261"/>
      <c r="F81" s="368"/>
      <c r="G81" s="368"/>
      <c r="H81" s="368"/>
      <c r="I81" s="368"/>
      <c r="J81" s="369"/>
      <c r="K81" s="369"/>
      <c r="L81" s="368"/>
      <c r="M81" s="368"/>
      <c r="N81" s="369"/>
      <c r="O81" s="369"/>
      <c r="P81" s="368"/>
      <c r="Q81" s="368"/>
      <c r="R81" s="369"/>
      <c r="S81" s="369"/>
      <c r="T81" s="368"/>
      <c r="U81" s="368"/>
      <c r="V81" s="369"/>
      <c r="W81" s="369"/>
      <c r="X81" s="368"/>
      <c r="Y81" s="368"/>
      <c r="Z81" s="369"/>
      <c r="AA81" s="369"/>
    </row>
    <row r="82" spans="1:27" x14ac:dyDescent="0.3">
      <c r="A82" s="18"/>
      <c r="B82" s="164"/>
      <c r="C82" s="22" t="s">
        <v>109</v>
      </c>
      <c r="D82" s="164"/>
      <c r="E82" s="164"/>
      <c r="F82" s="368"/>
      <c r="G82" s="368"/>
      <c r="H82" s="368"/>
      <c r="I82" s="368"/>
      <c r="J82" s="369"/>
      <c r="K82" s="369"/>
      <c r="L82" s="368"/>
      <c r="M82" s="368"/>
      <c r="N82" s="369"/>
      <c r="O82" s="369"/>
      <c r="P82" s="368"/>
      <c r="Q82" s="368"/>
      <c r="R82" s="369"/>
      <c r="S82" s="369"/>
      <c r="T82" s="368"/>
      <c r="U82" s="368"/>
      <c r="V82" s="369"/>
      <c r="W82" s="369"/>
      <c r="X82" s="368"/>
      <c r="Y82" s="368"/>
      <c r="Z82" s="369"/>
      <c r="AA82" s="369"/>
    </row>
    <row r="83" spans="1:27" ht="13.8" thickBot="1" x14ac:dyDescent="0.35">
      <c r="A83" s="72"/>
      <c r="B83" s="371"/>
      <c r="C83" s="371"/>
      <c r="D83" s="371"/>
      <c r="E83" s="371"/>
      <c r="F83" s="202"/>
      <c r="G83" s="202"/>
      <c r="H83" s="202"/>
      <c r="I83" s="202"/>
      <c r="J83" s="372"/>
      <c r="K83" s="372"/>
      <c r="L83" s="202"/>
      <c r="M83" s="202"/>
      <c r="N83" s="372"/>
      <c r="O83" s="372"/>
      <c r="P83" s="202"/>
      <c r="Q83" s="202"/>
      <c r="R83" s="372"/>
      <c r="S83" s="372"/>
      <c r="T83" s="202"/>
      <c r="U83" s="202"/>
      <c r="V83" s="372"/>
      <c r="W83" s="372"/>
      <c r="X83" s="202"/>
      <c r="Y83" s="202"/>
      <c r="Z83" s="372"/>
      <c r="AA83" s="372"/>
    </row>
    <row r="84" spans="1:27" x14ac:dyDescent="0.3">
      <c r="A84" s="353" t="s">
        <v>169</v>
      </c>
      <c r="B84" s="353"/>
      <c r="C84" s="353"/>
      <c r="D84" s="353"/>
      <c r="E84" s="353"/>
      <c r="F84" s="353"/>
      <c r="G84" s="353"/>
      <c r="H84" s="353"/>
      <c r="I84" s="353"/>
      <c r="J84" s="353"/>
      <c r="K84" s="353"/>
      <c r="L84" s="353"/>
      <c r="M84" s="353"/>
      <c r="N84" s="353"/>
      <c r="O84" s="353"/>
      <c r="P84" s="353"/>
      <c r="Q84" s="353"/>
      <c r="R84" s="353"/>
      <c r="S84" s="353"/>
      <c r="T84" s="353"/>
      <c r="U84" s="353"/>
      <c r="V84" s="353"/>
      <c r="W84" s="353"/>
      <c r="X84" s="353"/>
      <c r="Y84" s="353"/>
      <c r="Z84" s="353"/>
      <c r="AA84" s="353"/>
    </row>
    <row r="85" spans="1:27" x14ac:dyDescent="0.3">
      <c r="A85" s="354" t="s">
        <v>184</v>
      </c>
      <c r="B85" s="354"/>
      <c r="C85" s="354"/>
      <c r="D85" s="354"/>
      <c r="E85" s="354"/>
      <c r="F85" s="354"/>
      <c r="G85" s="354"/>
      <c r="H85" s="354"/>
      <c r="I85" s="354"/>
      <c r="J85" s="354"/>
      <c r="K85" s="354"/>
      <c r="L85" s="354"/>
      <c r="M85" s="354"/>
      <c r="N85" s="354"/>
      <c r="O85" s="354"/>
      <c r="P85" s="354"/>
      <c r="Q85" s="354"/>
      <c r="R85" s="354"/>
      <c r="S85" s="354"/>
      <c r="T85" s="354"/>
      <c r="U85" s="354"/>
      <c r="V85" s="354"/>
      <c r="W85" s="354"/>
      <c r="X85" s="354"/>
      <c r="Y85" s="354"/>
      <c r="Z85" s="354"/>
      <c r="AA85" s="354"/>
    </row>
    <row r="86" spans="1:27" ht="13.8" thickBot="1" x14ac:dyDescent="0.35">
      <c r="A86" s="18"/>
      <c r="B86" s="18"/>
      <c r="C86" s="18"/>
      <c r="D86" s="18"/>
      <c r="E86" s="18"/>
      <c r="F86" s="329"/>
      <c r="G86" s="329"/>
      <c r="H86" s="329"/>
      <c r="I86" s="329"/>
      <c r="J86" s="330"/>
      <c r="K86" s="330"/>
      <c r="L86" s="329"/>
      <c r="M86" s="329"/>
      <c r="N86" s="18"/>
      <c r="O86" s="18"/>
      <c r="P86" s="329"/>
      <c r="Q86" s="329"/>
      <c r="R86" s="330"/>
      <c r="S86" s="330"/>
      <c r="T86" s="329"/>
      <c r="U86" s="329"/>
      <c r="V86" s="18"/>
      <c r="W86" s="18"/>
      <c r="X86" s="329"/>
      <c r="Y86" s="329"/>
      <c r="Z86" s="330"/>
      <c r="AA86" s="330"/>
    </row>
    <row r="87" spans="1:27" ht="36" customHeight="1" thickBot="1" x14ac:dyDescent="0.35">
      <c r="A87" s="355"/>
      <c r="B87" s="317" t="s">
        <v>220</v>
      </c>
      <c r="C87" s="317"/>
      <c r="D87" s="317"/>
      <c r="E87" s="318"/>
      <c r="F87" s="293" t="s">
        <v>25</v>
      </c>
      <c r="G87" s="356"/>
      <c r="H87" s="357" t="s">
        <v>32</v>
      </c>
      <c r="I87" s="357"/>
      <c r="J87" s="357"/>
      <c r="K87" s="358"/>
      <c r="L87" s="357" t="s">
        <v>21</v>
      </c>
      <c r="M87" s="357"/>
      <c r="N87" s="357"/>
      <c r="O87" s="358"/>
      <c r="P87" s="357" t="s">
        <v>29</v>
      </c>
      <c r="Q87" s="357"/>
      <c r="R87" s="357"/>
      <c r="S87" s="358"/>
      <c r="T87" s="357" t="s">
        <v>31</v>
      </c>
      <c r="U87" s="357"/>
      <c r="V87" s="357"/>
      <c r="W87" s="358"/>
      <c r="X87" s="357" t="s">
        <v>30</v>
      </c>
      <c r="Y87" s="357"/>
      <c r="Z87" s="357"/>
      <c r="AA87" s="358"/>
    </row>
    <row r="88" spans="1:27" ht="37.200000000000003" customHeight="1" x14ac:dyDescent="0.3">
      <c r="A88" s="167"/>
      <c r="B88" s="301"/>
      <c r="C88" s="301"/>
      <c r="D88" s="301"/>
      <c r="E88" s="312"/>
      <c r="F88" s="298"/>
      <c r="G88" s="359"/>
      <c r="H88" s="302" t="s">
        <v>134</v>
      </c>
      <c r="I88" s="360"/>
      <c r="J88" s="303" t="s">
        <v>118</v>
      </c>
      <c r="K88" s="303"/>
      <c r="L88" s="302" t="s">
        <v>134</v>
      </c>
      <c r="M88" s="360"/>
      <c r="N88" s="303" t="s">
        <v>118</v>
      </c>
      <c r="O88" s="303"/>
      <c r="P88" s="302" t="s">
        <v>134</v>
      </c>
      <c r="Q88" s="360"/>
      <c r="R88" s="303" t="s">
        <v>118</v>
      </c>
      <c r="S88" s="303"/>
      <c r="T88" s="302" t="s">
        <v>134</v>
      </c>
      <c r="U88" s="360"/>
      <c r="V88" s="303" t="s">
        <v>118</v>
      </c>
      <c r="W88" s="303"/>
      <c r="X88" s="302" t="s">
        <v>134</v>
      </c>
      <c r="Y88" s="360"/>
      <c r="Z88" s="303" t="s">
        <v>118</v>
      </c>
      <c r="AA88" s="303"/>
    </row>
    <row r="89" spans="1:27" ht="18.600000000000001" customHeight="1" thickBot="1" x14ac:dyDescent="0.35">
      <c r="A89" s="72"/>
      <c r="B89" s="361"/>
      <c r="C89" s="361"/>
      <c r="D89" s="361"/>
      <c r="E89" s="307"/>
      <c r="F89" s="362"/>
      <c r="G89" s="363"/>
      <c r="H89" s="364"/>
      <c r="I89" s="364"/>
      <c r="J89" s="310" t="s">
        <v>62</v>
      </c>
      <c r="K89" s="310"/>
      <c r="L89" s="364"/>
      <c r="M89" s="364"/>
      <c r="N89" s="310" t="s">
        <v>62</v>
      </c>
      <c r="O89" s="310"/>
      <c r="P89" s="364"/>
      <c r="Q89" s="364"/>
      <c r="R89" s="310" t="s">
        <v>62</v>
      </c>
      <c r="S89" s="310"/>
      <c r="T89" s="364"/>
      <c r="U89" s="364"/>
      <c r="V89" s="310" t="s">
        <v>62</v>
      </c>
      <c r="W89" s="310"/>
      <c r="X89" s="364"/>
      <c r="Y89" s="364"/>
      <c r="Z89" s="310" t="s">
        <v>62</v>
      </c>
      <c r="AA89" s="310"/>
    </row>
    <row r="90" spans="1:27" ht="4.95" customHeight="1" x14ac:dyDescent="0.3">
      <c r="A90" s="355"/>
      <c r="B90" s="318"/>
      <c r="C90" s="318"/>
      <c r="D90" s="318"/>
      <c r="E90" s="318"/>
      <c r="F90" s="294"/>
      <c r="G90" s="356"/>
      <c r="H90" s="365"/>
      <c r="I90" s="365"/>
      <c r="J90" s="322"/>
      <c r="K90" s="322"/>
      <c r="L90" s="365"/>
      <c r="M90" s="365"/>
      <c r="N90" s="322"/>
      <c r="O90" s="322"/>
      <c r="P90" s="365"/>
      <c r="Q90" s="365"/>
      <c r="R90" s="322"/>
      <c r="S90" s="322"/>
      <c r="T90" s="365"/>
      <c r="U90" s="365"/>
      <c r="V90" s="322"/>
      <c r="W90" s="322"/>
      <c r="X90" s="365"/>
      <c r="Y90" s="365"/>
      <c r="Z90" s="322"/>
      <c r="AA90" s="322"/>
    </row>
    <row r="91" spans="1:27" x14ac:dyDescent="0.3">
      <c r="A91" s="271" t="s">
        <v>146</v>
      </c>
      <c r="B91" s="271"/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</row>
    <row r="92" spans="1:27" x14ac:dyDescent="0.3">
      <c r="A92" s="272" t="s">
        <v>147</v>
      </c>
      <c r="B92" s="271"/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</row>
    <row r="93" spans="1:27" s="224" customFormat="1" ht="4.95" customHeight="1" x14ac:dyDescent="0.3">
      <c r="A93" s="366"/>
      <c r="B93" s="366"/>
      <c r="C93" s="366"/>
      <c r="D93" s="366"/>
      <c r="E93" s="366"/>
      <c r="F93" s="366"/>
      <c r="G93" s="366"/>
      <c r="H93" s="366"/>
      <c r="I93" s="366"/>
      <c r="J93" s="366"/>
      <c r="K93" s="366"/>
      <c r="L93" s="366"/>
      <c r="M93" s="366"/>
      <c r="N93" s="366"/>
      <c r="O93" s="366"/>
      <c r="P93" s="366"/>
      <c r="Q93" s="366"/>
      <c r="R93" s="366"/>
      <c r="S93" s="366"/>
      <c r="T93" s="366"/>
      <c r="U93" s="366"/>
      <c r="V93" s="366"/>
      <c r="W93" s="366"/>
      <c r="X93" s="366"/>
      <c r="Y93" s="366"/>
      <c r="Z93" s="366"/>
      <c r="AA93" s="366"/>
    </row>
    <row r="94" spans="1:27" ht="15" customHeight="1" x14ac:dyDescent="0.3">
      <c r="A94" s="228"/>
      <c r="B94" s="275" t="s">
        <v>45</v>
      </c>
      <c r="C94" s="277"/>
      <c r="D94" s="277"/>
      <c r="E94" s="277"/>
      <c r="F94" s="229">
        <f>SUM(F97:F106)</f>
        <v>4082</v>
      </c>
      <c r="G94" s="229"/>
      <c r="H94" s="229">
        <f>SUM(H97:H106)</f>
        <v>4006</v>
      </c>
      <c r="I94" s="229"/>
      <c r="J94" s="230">
        <f>H94/$F94*100</f>
        <v>98.138167564919158</v>
      </c>
      <c r="K94" s="230"/>
      <c r="L94" s="229">
        <f>SUM(L97:L106)</f>
        <v>3801</v>
      </c>
      <c r="M94" s="229"/>
      <c r="N94" s="230">
        <f>L94/$F94*100</f>
        <v>93.11611954924058</v>
      </c>
      <c r="O94" s="230"/>
      <c r="P94" s="229">
        <f>SUM(P97:P106)</f>
        <v>3604</v>
      </c>
      <c r="Q94" s="229"/>
      <c r="R94" s="230">
        <f>P94/$F94*100</f>
        <v>88.290053895149441</v>
      </c>
      <c r="S94" s="230"/>
      <c r="T94" s="229">
        <f>SUM(T97:T106)</f>
        <v>3298</v>
      </c>
      <c r="U94" s="229"/>
      <c r="V94" s="230">
        <f>T94/$F94*100</f>
        <v>80.793728564429202</v>
      </c>
      <c r="W94" s="230"/>
      <c r="X94" s="229">
        <f>SUM(X97:X106)</f>
        <v>2864</v>
      </c>
      <c r="Y94" s="229"/>
      <c r="Z94" s="230">
        <f>X94/$F94*100</f>
        <v>70.161685448309655</v>
      </c>
      <c r="AA94" s="230"/>
    </row>
    <row r="95" spans="1:27" ht="15" customHeight="1" x14ac:dyDescent="0.3">
      <c r="A95" s="228"/>
      <c r="B95" s="276" t="s">
        <v>44</v>
      </c>
      <c r="C95" s="277"/>
      <c r="D95" s="277"/>
      <c r="E95" s="277"/>
      <c r="F95" s="229"/>
      <c r="G95" s="229"/>
      <c r="H95" s="229"/>
      <c r="I95" s="229"/>
      <c r="J95" s="230"/>
      <c r="K95" s="230"/>
      <c r="L95" s="229"/>
      <c r="M95" s="229"/>
      <c r="N95" s="230"/>
      <c r="O95" s="230"/>
      <c r="P95" s="229"/>
      <c r="Q95" s="229"/>
      <c r="R95" s="230"/>
      <c r="S95" s="230"/>
      <c r="T95" s="229"/>
      <c r="U95" s="229"/>
      <c r="V95" s="230"/>
      <c r="W95" s="230"/>
      <c r="X95" s="229"/>
      <c r="Y95" s="229"/>
      <c r="Z95" s="230"/>
      <c r="AA95" s="230"/>
    </row>
    <row r="96" spans="1:27" s="224" customFormat="1" ht="4.95" customHeight="1" x14ac:dyDescent="0.3">
      <c r="A96" s="18"/>
      <c r="B96" s="164"/>
      <c r="C96" s="164"/>
      <c r="D96" s="164"/>
      <c r="E96" s="164"/>
      <c r="F96" s="367"/>
      <c r="G96" s="367"/>
      <c r="H96" s="367"/>
      <c r="I96" s="367"/>
      <c r="J96" s="327"/>
      <c r="K96" s="327"/>
      <c r="L96" s="367"/>
      <c r="M96" s="367"/>
      <c r="N96" s="327"/>
      <c r="O96" s="327"/>
      <c r="P96" s="367"/>
      <c r="Q96" s="367"/>
      <c r="R96" s="327"/>
      <c r="S96" s="327"/>
      <c r="T96" s="367"/>
      <c r="U96" s="367"/>
      <c r="V96" s="327"/>
      <c r="W96" s="327"/>
      <c r="X96" s="367"/>
      <c r="Y96" s="367"/>
      <c r="Z96" s="327"/>
      <c r="AA96" s="327"/>
    </row>
    <row r="97" spans="1:27" ht="15" customHeight="1" x14ac:dyDescent="0.3">
      <c r="A97" s="18"/>
      <c r="B97" s="164"/>
      <c r="C97" s="116" t="s">
        <v>66</v>
      </c>
      <c r="D97" s="164"/>
      <c r="E97" s="164"/>
      <c r="F97" s="368">
        <v>80</v>
      </c>
      <c r="G97" s="368"/>
      <c r="H97" s="368">
        <v>77</v>
      </c>
      <c r="I97" s="368"/>
      <c r="J97" s="369">
        <f t="shared" ref="J97:J106" si="43">+H97/$F97*100</f>
        <v>96.25</v>
      </c>
      <c r="K97" s="369"/>
      <c r="L97" s="368">
        <v>72</v>
      </c>
      <c r="M97" s="368"/>
      <c r="N97" s="369">
        <f>+L97/$F97*100</f>
        <v>90</v>
      </c>
      <c r="O97" s="369"/>
      <c r="P97" s="368">
        <v>68</v>
      </c>
      <c r="Q97" s="368"/>
      <c r="R97" s="369">
        <f t="shared" ref="R97" si="44">+P97/$F97*100</f>
        <v>85</v>
      </c>
      <c r="S97" s="369"/>
      <c r="T97" s="368">
        <v>61</v>
      </c>
      <c r="U97" s="368"/>
      <c r="V97" s="369">
        <f t="shared" ref="V97" si="45">+T97/$F97*100</f>
        <v>76.25</v>
      </c>
      <c r="W97" s="369"/>
      <c r="X97" s="368">
        <v>55</v>
      </c>
      <c r="Y97" s="368"/>
      <c r="Z97" s="369">
        <f t="shared" ref="Z97" si="46">+X97/$F97*100</f>
        <v>68.75</v>
      </c>
      <c r="AA97" s="369"/>
    </row>
    <row r="98" spans="1:27" ht="15" customHeight="1" x14ac:dyDescent="0.3">
      <c r="A98" s="18"/>
      <c r="B98" s="164"/>
      <c r="C98" s="331" t="s">
        <v>67</v>
      </c>
      <c r="D98" s="164"/>
      <c r="E98" s="164"/>
      <c r="F98" s="368"/>
      <c r="G98" s="368"/>
      <c r="H98" s="368"/>
      <c r="I98" s="368"/>
      <c r="J98" s="369"/>
      <c r="K98" s="369"/>
      <c r="L98" s="368"/>
      <c r="M98" s="368"/>
      <c r="N98" s="369"/>
      <c r="O98" s="369"/>
      <c r="P98" s="368"/>
      <c r="Q98" s="368"/>
      <c r="R98" s="369"/>
      <c r="S98" s="369"/>
      <c r="T98" s="368"/>
      <c r="U98" s="368"/>
      <c r="V98" s="369"/>
      <c r="W98" s="369"/>
      <c r="X98" s="368"/>
      <c r="Y98" s="368"/>
      <c r="Z98" s="369"/>
      <c r="AA98" s="369"/>
    </row>
    <row r="99" spans="1:27" ht="4.95" customHeight="1" x14ac:dyDescent="0.3">
      <c r="A99" s="18"/>
      <c r="B99" s="164"/>
      <c r="C99" s="86"/>
      <c r="D99" s="164"/>
      <c r="E99" s="164"/>
      <c r="F99" s="368"/>
      <c r="G99" s="368"/>
      <c r="H99" s="368"/>
      <c r="I99" s="368"/>
      <c r="J99" s="369"/>
      <c r="K99" s="369"/>
      <c r="L99" s="368"/>
      <c r="M99" s="368"/>
      <c r="N99" s="369"/>
      <c r="O99" s="369"/>
      <c r="P99" s="368"/>
      <c r="Q99" s="368"/>
      <c r="R99" s="369"/>
      <c r="S99" s="369"/>
      <c r="T99" s="368"/>
      <c r="U99" s="368"/>
      <c r="V99" s="369"/>
      <c r="W99" s="369"/>
      <c r="X99" s="368"/>
      <c r="Y99" s="368"/>
      <c r="Z99" s="369"/>
      <c r="AA99" s="369"/>
    </row>
    <row r="100" spans="1:27" ht="15" customHeight="1" x14ac:dyDescent="0.3">
      <c r="A100" s="18"/>
      <c r="B100" s="164"/>
      <c r="C100" s="116" t="s">
        <v>68</v>
      </c>
      <c r="D100" s="164"/>
      <c r="E100" s="164"/>
      <c r="F100" s="368">
        <v>1784</v>
      </c>
      <c r="G100" s="368"/>
      <c r="H100" s="368">
        <v>1748</v>
      </c>
      <c r="I100" s="368"/>
      <c r="J100" s="369">
        <f t="shared" si="43"/>
        <v>97.982062780269061</v>
      </c>
      <c r="K100" s="369"/>
      <c r="L100" s="368">
        <v>1670</v>
      </c>
      <c r="M100" s="368"/>
      <c r="N100" s="369">
        <f>+L100/$F100*100</f>
        <v>93.609865470852014</v>
      </c>
      <c r="O100" s="369"/>
      <c r="P100" s="368">
        <v>1566</v>
      </c>
      <c r="Q100" s="368"/>
      <c r="R100" s="369">
        <f t="shared" ref="R100" si="47">+P100/$F100*100</f>
        <v>87.780269058295971</v>
      </c>
      <c r="S100" s="369"/>
      <c r="T100" s="368">
        <v>1422</v>
      </c>
      <c r="U100" s="368"/>
      <c r="V100" s="369">
        <f t="shared" ref="V100" si="48">+T100/$F100*100</f>
        <v>79.708520179372201</v>
      </c>
      <c r="W100" s="369"/>
      <c r="X100" s="368">
        <v>1226</v>
      </c>
      <c r="Y100" s="368"/>
      <c r="Z100" s="369">
        <f t="shared" ref="Z100" si="49">+X100/$F100*100</f>
        <v>68.721973094170409</v>
      </c>
      <c r="AA100" s="369"/>
    </row>
    <row r="101" spans="1:27" ht="15" customHeight="1" x14ac:dyDescent="0.3">
      <c r="A101" s="18"/>
      <c r="B101" s="164"/>
      <c r="C101" s="331" t="s">
        <v>69</v>
      </c>
      <c r="D101" s="164"/>
      <c r="E101" s="164"/>
      <c r="F101" s="368"/>
      <c r="G101" s="368"/>
      <c r="H101" s="368"/>
      <c r="I101" s="368"/>
      <c r="J101" s="369"/>
      <c r="K101" s="369"/>
      <c r="L101" s="368"/>
      <c r="M101" s="368"/>
      <c r="N101" s="369"/>
      <c r="O101" s="369"/>
      <c r="P101" s="368"/>
      <c r="Q101" s="368"/>
      <c r="R101" s="369"/>
      <c r="S101" s="369"/>
      <c r="T101" s="368"/>
      <c r="U101" s="368"/>
      <c r="V101" s="369"/>
      <c r="W101" s="369"/>
      <c r="X101" s="368"/>
      <c r="Y101" s="368"/>
      <c r="Z101" s="369"/>
      <c r="AA101" s="369"/>
    </row>
    <row r="102" spans="1:27" ht="4.95" customHeight="1" x14ac:dyDescent="0.3">
      <c r="A102" s="18"/>
      <c r="B102" s="164"/>
      <c r="C102" s="86"/>
      <c r="D102" s="164"/>
      <c r="E102" s="164"/>
      <c r="F102" s="368"/>
      <c r="G102" s="368"/>
      <c r="H102" s="368"/>
      <c r="I102" s="368"/>
      <c r="J102" s="369"/>
      <c r="K102" s="369"/>
      <c r="L102" s="368"/>
      <c r="M102" s="368"/>
      <c r="N102" s="369"/>
      <c r="O102" s="369"/>
      <c r="P102" s="368"/>
      <c r="Q102" s="368"/>
      <c r="R102" s="369"/>
      <c r="S102" s="369"/>
      <c r="T102" s="368"/>
      <c r="U102" s="368"/>
      <c r="V102" s="369"/>
      <c r="W102" s="369"/>
      <c r="X102" s="368"/>
      <c r="Y102" s="368"/>
      <c r="Z102" s="369"/>
      <c r="AA102" s="369"/>
    </row>
    <row r="103" spans="1:27" ht="15" customHeight="1" x14ac:dyDescent="0.3">
      <c r="A103" s="18"/>
      <c r="B103" s="164"/>
      <c r="C103" s="116" t="s">
        <v>70</v>
      </c>
      <c r="D103" s="164"/>
      <c r="E103" s="164"/>
      <c r="F103" s="368">
        <v>870</v>
      </c>
      <c r="G103" s="368"/>
      <c r="H103" s="368">
        <v>852</v>
      </c>
      <c r="I103" s="368"/>
      <c r="J103" s="369">
        <f t="shared" si="43"/>
        <v>97.931034482758619</v>
      </c>
      <c r="K103" s="369"/>
      <c r="L103" s="368">
        <v>802</v>
      </c>
      <c r="M103" s="368"/>
      <c r="N103" s="369">
        <f>+L103/$F103*100</f>
        <v>92.18390804597702</v>
      </c>
      <c r="O103" s="369"/>
      <c r="P103" s="368">
        <v>763</v>
      </c>
      <c r="Q103" s="368"/>
      <c r="R103" s="369">
        <f t="shared" ref="R103" si="50">+P103/$F103*100</f>
        <v>87.701149425287355</v>
      </c>
      <c r="S103" s="369"/>
      <c r="T103" s="368">
        <v>682</v>
      </c>
      <c r="U103" s="368"/>
      <c r="V103" s="369">
        <f t="shared" ref="V103" si="51">+T103/$F103*100</f>
        <v>78.390804597701148</v>
      </c>
      <c r="W103" s="369"/>
      <c r="X103" s="368">
        <v>595</v>
      </c>
      <c r="Y103" s="368"/>
      <c r="Z103" s="369">
        <f t="shared" ref="Z103" si="52">+X103/$F103*100</f>
        <v>68.390804597701148</v>
      </c>
      <c r="AA103" s="369"/>
    </row>
    <row r="104" spans="1:27" ht="15" customHeight="1" x14ac:dyDescent="0.3">
      <c r="A104" s="18"/>
      <c r="B104" s="164"/>
      <c r="C104" s="331" t="s">
        <v>71</v>
      </c>
      <c r="D104" s="164"/>
      <c r="E104" s="164"/>
      <c r="F104" s="368"/>
      <c r="G104" s="368"/>
      <c r="H104" s="368"/>
      <c r="I104" s="368"/>
      <c r="J104" s="369"/>
      <c r="K104" s="369"/>
      <c r="L104" s="368"/>
      <c r="M104" s="368"/>
      <c r="N104" s="369"/>
      <c r="O104" s="369"/>
      <c r="P104" s="368"/>
      <c r="Q104" s="368"/>
      <c r="R104" s="369"/>
      <c r="S104" s="369"/>
      <c r="T104" s="368"/>
      <c r="U104" s="368"/>
      <c r="V104" s="369"/>
      <c r="W104" s="369"/>
      <c r="X104" s="368"/>
      <c r="Y104" s="368"/>
      <c r="Z104" s="369"/>
      <c r="AA104" s="369"/>
    </row>
    <row r="105" spans="1:27" ht="4.95" customHeight="1" x14ac:dyDescent="0.3">
      <c r="A105" s="18"/>
      <c r="B105" s="164"/>
      <c r="C105" s="86"/>
      <c r="D105" s="164"/>
      <c r="E105" s="164"/>
      <c r="F105" s="368"/>
      <c r="G105" s="368"/>
      <c r="H105" s="368"/>
      <c r="I105" s="368"/>
      <c r="J105" s="369"/>
      <c r="K105" s="369"/>
      <c r="L105" s="368"/>
      <c r="M105" s="368"/>
      <c r="N105" s="369"/>
      <c r="O105" s="369"/>
      <c r="P105" s="368"/>
      <c r="Q105" s="368"/>
      <c r="R105" s="369"/>
      <c r="S105" s="369"/>
      <c r="T105" s="368"/>
      <c r="U105" s="368"/>
      <c r="V105" s="369"/>
      <c r="W105" s="369"/>
      <c r="X105" s="368"/>
      <c r="Y105" s="368"/>
      <c r="Z105" s="369"/>
      <c r="AA105" s="369"/>
    </row>
    <row r="106" spans="1:27" ht="15" customHeight="1" x14ac:dyDescent="0.3">
      <c r="A106" s="18"/>
      <c r="B106" s="164"/>
      <c r="C106" s="116" t="s">
        <v>72</v>
      </c>
      <c r="D106" s="164"/>
      <c r="E106" s="164"/>
      <c r="F106" s="368">
        <v>1348</v>
      </c>
      <c r="G106" s="368"/>
      <c r="H106" s="368">
        <v>1329</v>
      </c>
      <c r="I106" s="368"/>
      <c r="J106" s="369">
        <f t="shared" si="43"/>
        <v>98.590504451038569</v>
      </c>
      <c r="K106" s="369"/>
      <c r="L106" s="368">
        <v>1257</v>
      </c>
      <c r="M106" s="368"/>
      <c r="N106" s="369">
        <f>+L106/$F106*100</f>
        <v>93.249258160237389</v>
      </c>
      <c r="O106" s="369"/>
      <c r="P106" s="368">
        <v>1207</v>
      </c>
      <c r="Q106" s="368"/>
      <c r="R106" s="369">
        <f t="shared" ref="R106" si="53">+P106/$F106*100</f>
        <v>89.540059347181014</v>
      </c>
      <c r="S106" s="369"/>
      <c r="T106" s="368">
        <v>1133</v>
      </c>
      <c r="U106" s="368"/>
      <c r="V106" s="369">
        <f t="shared" ref="V106" si="54">+T106/$F106*100</f>
        <v>84.05044510385757</v>
      </c>
      <c r="W106" s="369"/>
      <c r="X106" s="368">
        <v>988</v>
      </c>
      <c r="Y106" s="368"/>
      <c r="Z106" s="369">
        <f t="shared" ref="Z106" si="55">+X106/$F106*100</f>
        <v>73.29376854599407</v>
      </c>
      <c r="AA106" s="369"/>
    </row>
    <row r="107" spans="1:27" ht="15" customHeight="1" x14ac:dyDescent="0.3">
      <c r="A107" s="18"/>
      <c r="B107" s="164"/>
      <c r="C107" s="331" t="s">
        <v>73</v>
      </c>
      <c r="D107" s="164"/>
      <c r="E107" s="164"/>
      <c r="F107" s="368"/>
      <c r="G107" s="368"/>
      <c r="H107" s="368"/>
      <c r="I107" s="368"/>
      <c r="J107" s="369"/>
      <c r="K107" s="369"/>
      <c r="L107" s="368"/>
      <c r="M107" s="368"/>
      <c r="N107" s="369"/>
      <c r="O107" s="369"/>
      <c r="P107" s="368"/>
      <c r="Q107" s="368"/>
      <c r="R107" s="369"/>
      <c r="S107" s="369"/>
      <c r="T107" s="368"/>
      <c r="U107" s="368"/>
      <c r="V107" s="369"/>
      <c r="W107" s="369"/>
      <c r="X107" s="368"/>
      <c r="Y107" s="368"/>
      <c r="Z107" s="369"/>
      <c r="AA107" s="369"/>
    </row>
    <row r="108" spans="1:27" ht="13.8" thickBot="1" x14ac:dyDescent="0.35">
      <c r="A108" s="72"/>
      <c r="B108" s="371"/>
      <c r="C108" s="371"/>
      <c r="D108" s="371"/>
      <c r="E108" s="371"/>
      <c r="F108" s="202"/>
      <c r="G108" s="202"/>
      <c r="H108" s="202"/>
      <c r="I108" s="202"/>
      <c r="J108" s="372"/>
      <c r="K108" s="372"/>
      <c r="L108" s="202"/>
      <c r="M108" s="202"/>
      <c r="N108" s="372"/>
      <c r="O108" s="372"/>
      <c r="P108" s="202"/>
      <c r="Q108" s="202"/>
      <c r="R108" s="372"/>
      <c r="S108" s="372"/>
      <c r="T108" s="202"/>
      <c r="U108" s="202"/>
      <c r="V108" s="372"/>
      <c r="W108" s="372"/>
      <c r="X108" s="202"/>
      <c r="Y108" s="202"/>
      <c r="Z108" s="372"/>
      <c r="AA108" s="372"/>
    </row>
    <row r="109" spans="1:27" x14ac:dyDescent="0.3">
      <c r="A109" s="353" t="s">
        <v>169</v>
      </c>
      <c r="B109" s="353"/>
      <c r="C109" s="353"/>
      <c r="D109" s="353"/>
      <c r="E109" s="353"/>
      <c r="F109" s="353"/>
      <c r="G109" s="353"/>
      <c r="H109" s="353"/>
      <c r="I109" s="353"/>
      <c r="J109" s="353"/>
      <c r="K109" s="353"/>
      <c r="L109" s="353"/>
      <c r="M109" s="353"/>
      <c r="N109" s="353"/>
      <c r="O109" s="353"/>
      <c r="P109" s="353"/>
      <c r="Q109" s="353"/>
      <c r="R109" s="353"/>
      <c r="S109" s="353"/>
      <c r="T109" s="353"/>
      <c r="U109" s="353"/>
      <c r="V109" s="353"/>
      <c r="W109" s="353"/>
      <c r="X109" s="353"/>
      <c r="Y109" s="353"/>
      <c r="Z109" s="353"/>
      <c r="AA109" s="353"/>
    </row>
    <row r="110" spans="1:27" ht="12" customHeight="1" x14ac:dyDescent="0.3">
      <c r="A110" s="354" t="s">
        <v>184</v>
      </c>
      <c r="B110" s="354"/>
      <c r="C110" s="354"/>
      <c r="D110" s="354"/>
      <c r="E110" s="354"/>
      <c r="F110" s="354"/>
      <c r="G110" s="354"/>
      <c r="H110" s="354"/>
      <c r="I110" s="354"/>
      <c r="J110" s="354"/>
      <c r="K110" s="354"/>
      <c r="L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  <c r="AA110" s="354"/>
    </row>
    <row r="111" spans="1:27" ht="13.8" customHeight="1" thickBot="1" x14ac:dyDescent="0.35">
      <c r="A111" s="72"/>
      <c r="B111" s="72"/>
      <c r="C111" s="72"/>
      <c r="D111" s="72"/>
      <c r="E111" s="72"/>
      <c r="F111" s="202"/>
      <c r="G111" s="202"/>
      <c r="H111" s="202"/>
      <c r="I111" s="202"/>
      <c r="J111" s="351"/>
      <c r="K111" s="351"/>
      <c r="L111" s="202"/>
      <c r="M111" s="202"/>
      <c r="N111" s="72"/>
      <c r="O111" s="72"/>
      <c r="P111" s="202"/>
      <c r="Q111" s="202"/>
      <c r="R111" s="351"/>
      <c r="S111" s="351"/>
      <c r="T111" s="202"/>
      <c r="U111" s="202"/>
      <c r="V111" s="72"/>
      <c r="W111" s="72"/>
      <c r="X111" s="202"/>
      <c r="Y111" s="202"/>
      <c r="Z111" s="351"/>
      <c r="AA111" s="351"/>
    </row>
    <row r="112" spans="1:27" ht="36" customHeight="1" thickBot="1" x14ac:dyDescent="0.35">
      <c r="A112" s="355"/>
      <c r="B112" s="317" t="s">
        <v>220</v>
      </c>
      <c r="C112" s="317"/>
      <c r="D112" s="317"/>
      <c r="E112" s="318"/>
      <c r="F112" s="293" t="s">
        <v>25</v>
      </c>
      <c r="G112" s="356"/>
      <c r="H112" s="357" t="s">
        <v>32</v>
      </c>
      <c r="I112" s="357"/>
      <c r="J112" s="357"/>
      <c r="K112" s="358"/>
      <c r="L112" s="357" t="s">
        <v>21</v>
      </c>
      <c r="M112" s="357"/>
      <c r="N112" s="357"/>
      <c r="O112" s="358"/>
      <c r="P112" s="357" t="s">
        <v>29</v>
      </c>
      <c r="Q112" s="357"/>
      <c r="R112" s="357"/>
      <c r="S112" s="358"/>
      <c r="T112" s="357" t="s">
        <v>31</v>
      </c>
      <c r="U112" s="357"/>
      <c r="V112" s="357"/>
      <c r="W112" s="358"/>
      <c r="X112" s="357" t="s">
        <v>30</v>
      </c>
      <c r="Y112" s="357"/>
      <c r="Z112" s="357"/>
      <c r="AA112" s="358"/>
    </row>
    <row r="113" spans="1:27" ht="37.200000000000003" customHeight="1" x14ac:dyDescent="0.3">
      <c r="A113" s="167"/>
      <c r="B113" s="301"/>
      <c r="C113" s="301"/>
      <c r="D113" s="301"/>
      <c r="E113" s="312"/>
      <c r="F113" s="298"/>
      <c r="G113" s="359"/>
      <c r="H113" s="302" t="s">
        <v>134</v>
      </c>
      <c r="I113" s="360"/>
      <c r="J113" s="303" t="s">
        <v>118</v>
      </c>
      <c r="K113" s="303"/>
      <c r="L113" s="302" t="s">
        <v>134</v>
      </c>
      <c r="M113" s="360"/>
      <c r="N113" s="303" t="s">
        <v>118</v>
      </c>
      <c r="O113" s="303"/>
      <c r="P113" s="302" t="s">
        <v>134</v>
      </c>
      <c r="Q113" s="360"/>
      <c r="R113" s="303" t="s">
        <v>118</v>
      </c>
      <c r="S113" s="303"/>
      <c r="T113" s="302" t="s">
        <v>134</v>
      </c>
      <c r="U113" s="360"/>
      <c r="V113" s="303" t="s">
        <v>118</v>
      </c>
      <c r="W113" s="303"/>
      <c r="X113" s="302" t="s">
        <v>134</v>
      </c>
      <c r="Y113" s="360"/>
      <c r="Z113" s="303" t="s">
        <v>118</v>
      </c>
      <c r="AA113" s="303"/>
    </row>
    <row r="114" spans="1:27" ht="19.2" customHeight="1" thickBot="1" x14ac:dyDescent="0.35">
      <c r="A114" s="72"/>
      <c r="B114" s="361"/>
      <c r="C114" s="361"/>
      <c r="D114" s="361"/>
      <c r="E114" s="307"/>
      <c r="F114" s="362"/>
      <c r="G114" s="363"/>
      <c r="H114" s="364"/>
      <c r="I114" s="364"/>
      <c r="J114" s="310" t="s">
        <v>62</v>
      </c>
      <c r="K114" s="310"/>
      <c r="L114" s="364"/>
      <c r="M114" s="364"/>
      <c r="N114" s="310" t="s">
        <v>62</v>
      </c>
      <c r="O114" s="310"/>
      <c r="P114" s="364"/>
      <c r="Q114" s="364"/>
      <c r="R114" s="310" t="s">
        <v>62</v>
      </c>
      <c r="S114" s="310"/>
      <c r="T114" s="364"/>
      <c r="U114" s="364"/>
      <c r="V114" s="310" t="s">
        <v>62</v>
      </c>
      <c r="W114" s="310"/>
      <c r="X114" s="364"/>
      <c r="Y114" s="364"/>
      <c r="Z114" s="310" t="s">
        <v>62</v>
      </c>
      <c r="AA114" s="310"/>
    </row>
    <row r="115" spans="1:27" ht="4.95" customHeight="1" x14ac:dyDescent="0.3">
      <c r="A115" s="355"/>
      <c r="B115" s="318"/>
      <c r="C115" s="318"/>
      <c r="D115" s="318"/>
      <c r="E115" s="318"/>
      <c r="F115" s="294"/>
      <c r="G115" s="356"/>
      <c r="H115" s="365"/>
      <c r="I115" s="365"/>
      <c r="J115" s="322"/>
      <c r="K115" s="322"/>
      <c r="L115" s="365"/>
      <c r="M115" s="365"/>
      <c r="N115" s="322"/>
      <c r="O115" s="322"/>
      <c r="P115" s="365"/>
      <c r="Q115" s="365"/>
      <c r="R115" s="322"/>
      <c r="S115" s="322"/>
      <c r="T115" s="365"/>
      <c r="U115" s="365"/>
      <c r="V115" s="322"/>
      <c r="W115" s="322"/>
      <c r="X115" s="365"/>
      <c r="Y115" s="365"/>
      <c r="Z115" s="322"/>
      <c r="AA115" s="322"/>
    </row>
    <row r="116" spans="1:27" x14ac:dyDescent="0.3">
      <c r="A116" s="271" t="s">
        <v>146</v>
      </c>
      <c r="B116" s="271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</row>
    <row r="117" spans="1:27" x14ac:dyDescent="0.3">
      <c r="A117" s="272" t="s">
        <v>147</v>
      </c>
      <c r="B117" s="271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  <c r="AA117" s="271"/>
    </row>
    <row r="118" spans="1:27" s="224" customFormat="1" ht="4.95" customHeight="1" x14ac:dyDescent="0.3">
      <c r="A118" s="366"/>
      <c r="B118" s="366"/>
      <c r="C118" s="366"/>
      <c r="D118" s="366"/>
      <c r="E118" s="366"/>
      <c r="F118" s="366"/>
      <c r="G118" s="366"/>
      <c r="H118" s="366"/>
      <c r="I118" s="366"/>
      <c r="J118" s="366"/>
      <c r="K118" s="366"/>
      <c r="L118" s="366"/>
      <c r="M118" s="366"/>
      <c r="N118" s="366"/>
      <c r="O118" s="366"/>
      <c r="P118" s="366"/>
      <c r="Q118" s="366"/>
      <c r="R118" s="366"/>
      <c r="S118" s="366"/>
      <c r="T118" s="366"/>
      <c r="U118" s="366"/>
      <c r="V118" s="366"/>
      <c r="W118" s="366"/>
      <c r="X118" s="366"/>
      <c r="Y118" s="366"/>
      <c r="Z118" s="366"/>
      <c r="AA118" s="366"/>
    </row>
    <row r="119" spans="1:27" x14ac:dyDescent="0.3">
      <c r="A119" s="228"/>
      <c r="B119" s="275" t="s">
        <v>43</v>
      </c>
      <c r="C119" s="275"/>
      <c r="D119" s="275"/>
      <c r="E119" s="275"/>
      <c r="F119" s="229">
        <f>SUM(F122:F178)</f>
        <v>37361</v>
      </c>
      <c r="G119" s="229"/>
      <c r="H119" s="229">
        <f>SUM(H122:H178)</f>
        <v>36322</v>
      </c>
      <c r="I119" s="229"/>
      <c r="J119" s="230">
        <f>H119/$F119*100</f>
        <v>97.219025186692008</v>
      </c>
      <c r="K119" s="230"/>
      <c r="L119" s="229">
        <f>SUM(L122:L178)</f>
        <v>33719</v>
      </c>
      <c r="M119" s="229"/>
      <c r="N119" s="230">
        <f>L119/$F119*100</f>
        <v>90.251866920050318</v>
      </c>
      <c r="O119" s="230"/>
      <c r="P119" s="229">
        <f>SUM(P122:P178)</f>
        <v>31624</v>
      </c>
      <c r="Q119" s="229"/>
      <c r="R119" s="230">
        <f>P119/$F119*100</f>
        <v>84.644415299376348</v>
      </c>
      <c r="S119" s="230"/>
      <c r="T119" s="229">
        <f>SUM(T122:T178)</f>
        <v>28685</v>
      </c>
      <c r="U119" s="229"/>
      <c r="V119" s="230">
        <f>T119/$F119*100</f>
        <v>76.777923503118231</v>
      </c>
      <c r="W119" s="230"/>
      <c r="X119" s="229">
        <f>SUM(X122:X178)</f>
        <v>24554</v>
      </c>
      <c r="Y119" s="229"/>
      <c r="Z119" s="230">
        <f>X119/$F119*100</f>
        <v>65.720938947030334</v>
      </c>
      <c r="AA119" s="230"/>
    </row>
    <row r="120" spans="1:27" x14ac:dyDescent="0.3">
      <c r="A120" s="228"/>
      <c r="B120" s="276" t="s">
        <v>42</v>
      </c>
      <c r="C120" s="276"/>
      <c r="D120" s="276"/>
      <c r="E120" s="276"/>
      <c r="F120" s="229"/>
      <c r="G120" s="229"/>
      <c r="H120" s="229"/>
      <c r="I120" s="229"/>
      <c r="J120" s="230"/>
      <c r="K120" s="230"/>
      <c r="L120" s="229"/>
      <c r="M120" s="229"/>
      <c r="N120" s="230"/>
      <c r="O120" s="230"/>
      <c r="P120" s="229"/>
      <c r="Q120" s="229"/>
      <c r="R120" s="230"/>
      <c r="S120" s="230"/>
      <c r="T120" s="229"/>
      <c r="U120" s="229"/>
      <c r="V120" s="230"/>
      <c r="W120" s="230"/>
      <c r="X120" s="229"/>
      <c r="Y120" s="229"/>
      <c r="Z120" s="230"/>
      <c r="AA120" s="230"/>
    </row>
    <row r="121" spans="1:27" s="224" customFormat="1" ht="4.95" customHeight="1" x14ac:dyDescent="0.3">
      <c r="A121" s="18"/>
      <c r="B121" s="164"/>
      <c r="C121" s="164"/>
      <c r="D121" s="164"/>
      <c r="E121" s="164"/>
      <c r="F121" s="367"/>
      <c r="G121" s="367"/>
      <c r="H121" s="367"/>
      <c r="I121" s="367"/>
      <c r="J121" s="327"/>
      <c r="K121" s="327"/>
      <c r="L121" s="367"/>
      <c r="M121" s="367"/>
      <c r="N121" s="327"/>
      <c r="O121" s="327"/>
      <c r="P121" s="367"/>
      <c r="Q121" s="367"/>
      <c r="R121" s="327"/>
      <c r="S121" s="327"/>
      <c r="T121" s="367"/>
      <c r="U121" s="367"/>
      <c r="V121" s="327"/>
      <c r="W121" s="327"/>
      <c r="X121" s="367"/>
      <c r="Y121" s="367"/>
      <c r="Z121" s="327"/>
      <c r="AA121" s="327"/>
    </row>
    <row r="122" spans="1:27" x14ac:dyDescent="0.3">
      <c r="A122" s="18"/>
      <c r="B122" s="164"/>
      <c r="C122" s="258" t="s">
        <v>127</v>
      </c>
      <c r="D122" s="261"/>
      <c r="E122" s="261"/>
      <c r="F122" s="368">
        <v>134</v>
      </c>
      <c r="G122" s="368"/>
      <c r="H122" s="368">
        <v>133</v>
      </c>
      <c r="I122" s="368"/>
      <c r="J122" s="369">
        <f t="shared" ref="J122:J178" si="56">+H122/$F122*100</f>
        <v>99.253731343283576</v>
      </c>
      <c r="K122" s="369"/>
      <c r="L122" s="368">
        <v>125</v>
      </c>
      <c r="M122" s="368"/>
      <c r="N122" s="369">
        <f t="shared" ref="N122" si="57">+L122/$F122*100</f>
        <v>93.28358208955224</v>
      </c>
      <c r="O122" s="369"/>
      <c r="P122" s="368">
        <v>118</v>
      </c>
      <c r="Q122" s="368"/>
      <c r="R122" s="369">
        <f t="shared" ref="R122" si="58">+P122/$F122*100</f>
        <v>88.059701492537314</v>
      </c>
      <c r="S122" s="369"/>
      <c r="T122" s="368">
        <v>110</v>
      </c>
      <c r="U122" s="368"/>
      <c r="V122" s="369">
        <f t="shared" ref="V122" si="59">+T122/$F122*100</f>
        <v>82.089552238805979</v>
      </c>
      <c r="W122" s="369"/>
      <c r="X122" s="368">
        <v>95</v>
      </c>
      <c r="Y122" s="368"/>
      <c r="Z122" s="369">
        <f t="shared" ref="Z122" si="60">+X122/$F122*100</f>
        <v>70.895522388059703</v>
      </c>
      <c r="AA122" s="369"/>
    </row>
    <row r="123" spans="1:27" x14ac:dyDescent="0.3">
      <c r="A123" s="18"/>
      <c r="B123" s="164"/>
      <c r="C123" s="137" t="s">
        <v>128</v>
      </c>
      <c r="D123" s="164"/>
      <c r="E123" s="164"/>
      <c r="F123" s="368"/>
      <c r="G123" s="368"/>
      <c r="H123" s="368"/>
      <c r="I123" s="368"/>
      <c r="J123" s="369"/>
      <c r="K123" s="369"/>
      <c r="L123" s="368"/>
      <c r="M123" s="368"/>
      <c r="N123" s="369"/>
      <c r="O123" s="369"/>
      <c r="P123" s="368"/>
      <c r="Q123" s="368"/>
      <c r="R123" s="369"/>
      <c r="S123" s="369"/>
      <c r="T123" s="368"/>
      <c r="U123" s="368"/>
      <c r="V123" s="369"/>
      <c r="W123" s="369"/>
      <c r="X123" s="368"/>
      <c r="Y123" s="368"/>
      <c r="Z123" s="369"/>
      <c r="AA123" s="369"/>
    </row>
    <row r="124" spans="1:27" x14ac:dyDescent="0.3">
      <c r="A124" s="18"/>
      <c r="B124" s="164"/>
      <c r="C124" s="370" t="s">
        <v>173</v>
      </c>
      <c r="D124" s="261"/>
      <c r="E124" s="261"/>
      <c r="F124" s="368"/>
      <c r="G124" s="368"/>
      <c r="H124" s="368"/>
      <c r="I124" s="368"/>
      <c r="J124" s="369"/>
      <c r="K124" s="369"/>
      <c r="L124" s="368"/>
      <c r="M124" s="368"/>
      <c r="N124" s="369"/>
      <c r="O124" s="369"/>
      <c r="P124" s="368"/>
      <c r="Q124" s="368"/>
      <c r="R124" s="369"/>
      <c r="S124" s="369"/>
      <c r="T124" s="368"/>
      <c r="U124" s="368"/>
      <c r="V124" s="369"/>
      <c r="W124" s="369"/>
      <c r="X124" s="368"/>
      <c r="Y124" s="368"/>
      <c r="Z124" s="369"/>
      <c r="AA124" s="369"/>
    </row>
    <row r="125" spans="1:27" x14ac:dyDescent="0.3">
      <c r="A125" s="18"/>
      <c r="B125" s="164"/>
      <c r="C125" s="22" t="s">
        <v>160</v>
      </c>
      <c r="D125" s="164"/>
      <c r="E125" s="164"/>
      <c r="F125" s="368"/>
      <c r="G125" s="368"/>
      <c r="H125" s="368"/>
      <c r="I125" s="368"/>
      <c r="J125" s="369"/>
      <c r="K125" s="369"/>
      <c r="L125" s="368"/>
      <c r="M125" s="368"/>
      <c r="N125" s="369"/>
      <c r="O125" s="369"/>
      <c r="P125" s="368"/>
      <c r="Q125" s="368"/>
      <c r="R125" s="369"/>
      <c r="S125" s="369"/>
      <c r="T125" s="368"/>
      <c r="U125" s="368"/>
      <c r="V125" s="369"/>
      <c r="W125" s="369"/>
      <c r="X125" s="368"/>
      <c r="Y125" s="368"/>
      <c r="Z125" s="369"/>
      <c r="AA125" s="369"/>
    </row>
    <row r="126" spans="1:27" ht="4.95" customHeight="1" x14ac:dyDescent="0.3">
      <c r="A126" s="18"/>
      <c r="B126" s="164"/>
      <c r="C126" s="164"/>
      <c r="D126" s="164"/>
      <c r="E126" s="164"/>
      <c r="F126" s="368"/>
      <c r="G126" s="368"/>
      <c r="H126" s="368"/>
      <c r="I126" s="368"/>
      <c r="J126" s="369"/>
      <c r="K126" s="369"/>
      <c r="L126" s="368"/>
      <c r="M126" s="368"/>
      <c r="N126" s="369"/>
      <c r="O126" s="369"/>
      <c r="P126" s="368"/>
      <c r="Q126" s="368"/>
      <c r="R126" s="369"/>
      <c r="S126" s="369"/>
      <c r="T126" s="368"/>
      <c r="U126" s="368"/>
      <c r="V126" s="369"/>
      <c r="W126" s="369"/>
      <c r="X126" s="368"/>
      <c r="Y126" s="368"/>
      <c r="Z126" s="369"/>
      <c r="AA126" s="369"/>
    </row>
    <row r="127" spans="1:27" x14ac:dyDescent="0.3">
      <c r="A127" s="18"/>
      <c r="B127" s="164"/>
      <c r="C127" s="258" t="s">
        <v>212</v>
      </c>
      <c r="D127" s="261"/>
      <c r="E127" s="261"/>
      <c r="F127" s="368">
        <v>174</v>
      </c>
      <c r="G127" s="368"/>
      <c r="H127" s="368">
        <v>169</v>
      </c>
      <c r="I127" s="368"/>
      <c r="J127" s="369">
        <f t="shared" si="56"/>
        <v>97.126436781609186</v>
      </c>
      <c r="K127" s="369"/>
      <c r="L127" s="368">
        <v>161</v>
      </c>
      <c r="M127" s="368"/>
      <c r="N127" s="369">
        <f t="shared" ref="N127" si="61">+L127/$F127*100</f>
        <v>92.52873563218391</v>
      </c>
      <c r="O127" s="369"/>
      <c r="P127" s="368">
        <v>156</v>
      </c>
      <c r="Q127" s="368"/>
      <c r="R127" s="369">
        <f t="shared" ref="R127" si="62">+P127/$F127*100</f>
        <v>89.65517241379311</v>
      </c>
      <c r="S127" s="369"/>
      <c r="T127" s="368">
        <v>140</v>
      </c>
      <c r="U127" s="368"/>
      <c r="V127" s="369">
        <f t="shared" ref="V127" si="63">+T127/$F127*100</f>
        <v>80.459770114942529</v>
      </c>
      <c r="W127" s="369"/>
      <c r="X127" s="368">
        <v>119</v>
      </c>
      <c r="Y127" s="368"/>
      <c r="Z127" s="369">
        <f t="shared" ref="Z127" si="64">+X127/$F127*100</f>
        <v>68.390804597701148</v>
      </c>
      <c r="AA127" s="369"/>
    </row>
    <row r="128" spans="1:27" x14ac:dyDescent="0.3">
      <c r="A128" s="18"/>
      <c r="B128" s="164"/>
      <c r="C128" s="258" t="s">
        <v>161</v>
      </c>
      <c r="D128" s="258"/>
      <c r="E128" s="258"/>
      <c r="F128" s="368"/>
      <c r="G128" s="368"/>
      <c r="H128" s="368"/>
      <c r="I128" s="368"/>
      <c r="J128" s="369"/>
      <c r="K128" s="369"/>
      <c r="L128" s="368"/>
      <c r="M128" s="368"/>
      <c r="N128" s="369"/>
      <c r="O128" s="369"/>
      <c r="P128" s="368"/>
      <c r="Q128" s="368"/>
      <c r="R128" s="369"/>
      <c r="S128" s="369"/>
      <c r="T128" s="368"/>
      <c r="U128" s="368"/>
      <c r="V128" s="369"/>
      <c r="W128" s="369"/>
      <c r="X128" s="368"/>
      <c r="Y128" s="368"/>
      <c r="Z128" s="369"/>
      <c r="AA128" s="369"/>
    </row>
    <row r="129" spans="1:27" x14ac:dyDescent="0.3">
      <c r="A129" s="18"/>
      <c r="B129" s="164"/>
      <c r="C129" s="370" t="s">
        <v>213</v>
      </c>
      <c r="D129" s="261"/>
      <c r="E129" s="261"/>
      <c r="F129" s="368"/>
      <c r="G129" s="368"/>
      <c r="H129" s="368"/>
      <c r="I129" s="368"/>
      <c r="J129" s="369"/>
      <c r="K129" s="369"/>
      <c r="L129" s="368"/>
      <c r="M129" s="368"/>
      <c r="N129" s="369"/>
      <c r="O129" s="369"/>
      <c r="P129" s="368"/>
      <c r="Q129" s="368"/>
      <c r="R129" s="369"/>
      <c r="S129" s="369"/>
      <c r="T129" s="368"/>
      <c r="U129" s="368"/>
      <c r="V129" s="369"/>
      <c r="W129" s="369"/>
      <c r="X129" s="368"/>
      <c r="Y129" s="368"/>
      <c r="Z129" s="369"/>
      <c r="AA129" s="369"/>
    </row>
    <row r="130" spans="1:27" x14ac:dyDescent="0.3">
      <c r="A130" s="18"/>
      <c r="B130" s="164"/>
      <c r="C130" s="370" t="s">
        <v>174</v>
      </c>
      <c r="D130" s="370"/>
      <c r="E130" s="370"/>
      <c r="F130" s="368"/>
      <c r="G130" s="368"/>
      <c r="H130" s="368"/>
      <c r="I130" s="368"/>
      <c r="J130" s="369"/>
      <c r="K130" s="369"/>
      <c r="L130" s="368"/>
      <c r="M130" s="368"/>
      <c r="N130" s="369"/>
      <c r="O130" s="369"/>
      <c r="P130" s="368"/>
      <c r="Q130" s="368"/>
      <c r="R130" s="369"/>
      <c r="S130" s="369"/>
      <c r="T130" s="368"/>
      <c r="U130" s="368"/>
      <c r="V130" s="369"/>
      <c r="W130" s="369"/>
      <c r="X130" s="368"/>
      <c r="Y130" s="368"/>
      <c r="Z130" s="369"/>
      <c r="AA130" s="369"/>
    </row>
    <row r="131" spans="1:27" ht="4.95" customHeight="1" x14ac:dyDescent="0.3">
      <c r="A131" s="18"/>
      <c r="B131" s="164"/>
      <c r="C131" s="164"/>
      <c r="D131" s="164"/>
      <c r="E131" s="164"/>
      <c r="F131" s="368"/>
      <c r="G131" s="368"/>
      <c r="H131" s="368"/>
      <c r="I131" s="368"/>
      <c r="J131" s="369"/>
      <c r="K131" s="369"/>
      <c r="L131" s="368"/>
      <c r="M131" s="368"/>
      <c r="N131" s="369"/>
      <c r="O131" s="369"/>
      <c r="P131" s="368"/>
      <c r="Q131" s="368"/>
      <c r="R131" s="369"/>
      <c r="S131" s="369"/>
      <c r="T131" s="368"/>
      <c r="U131" s="368"/>
      <c r="V131" s="369"/>
      <c r="W131" s="369"/>
      <c r="X131" s="368"/>
      <c r="Y131" s="368"/>
      <c r="Z131" s="369"/>
      <c r="AA131" s="369"/>
    </row>
    <row r="132" spans="1:27" x14ac:dyDescent="0.3">
      <c r="A132" s="18"/>
      <c r="B132" s="164"/>
      <c r="C132" s="258" t="s">
        <v>185</v>
      </c>
      <c r="D132" s="261"/>
      <c r="E132" s="261"/>
      <c r="F132" s="368">
        <v>13341</v>
      </c>
      <c r="G132" s="368"/>
      <c r="H132" s="368">
        <v>12896</v>
      </c>
      <c r="I132" s="368"/>
      <c r="J132" s="369">
        <f t="shared" si="56"/>
        <v>96.664417959673187</v>
      </c>
      <c r="K132" s="369"/>
      <c r="L132" s="368">
        <v>11740</v>
      </c>
      <c r="M132" s="368"/>
      <c r="N132" s="369">
        <f t="shared" ref="N132" si="65">+L132/$F132*100</f>
        <v>87.999400344801742</v>
      </c>
      <c r="O132" s="369"/>
      <c r="P132" s="368">
        <v>10951</v>
      </c>
      <c r="Q132" s="368"/>
      <c r="R132" s="369">
        <f t="shared" ref="R132" si="66">+P132/$F132*100</f>
        <v>82.085300951952618</v>
      </c>
      <c r="S132" s="369"/>
      <c r="T132" s="368">
        <v>9882</v>
      </c>
      <c r="U132" s="368"/>
      <c r="V132" s="369">
        <f t="shared" ref="V132" si="67">+T132/$F132*100</f>
        <v>74.072408365190014</v>
      </c>
      <c r="W132" s="369"/>
      <c r="X132" s="368">
        <v>8310</v>
      </c>
      <c r="Y132" s="368"/>
      <c r="Z132" s="369">
        <f t="shared" ref="Z132" si="68">+X132/$F132*100</f>
        <v>62.289183719361361</v>
      </c>
      <c r="AA132" s="369"/>
    </row>
    <row r="133" spans="1:27" x14ac:dyDescent="0.3">
      <c r="A133" s="18"/>
      <c r="B133" s="164"/>
      <c r="C133" s="370" t="s">
        <v>186</v>
      </c>
      <c r="D133" s="370"/>
      <c r="E133" s="370"/>
      <c r="F133" s="368"/>
      <c r="G133" s="368"/>
      <c r="H133" s="368"/>
      <c r="I133" s="368"/>
      <c r="J133" s="369"/>
      <c r="K133" s="369"/>
      <c r="L133" s="368"/>
      <c r="M133" s="368"/>
      <c r="N133" s="369"/>
      <c r="O133" s="369"/>
      <c r="P133" s="368"/>
      <c r="Q133" s="368"/>
      <c r="R133" s="369"/>
      <c r="S133" s="369"/>
      <c r="T133" s="368"/>
      <c r="U133" s="368"/>
      <c r="V133" s="369"/>
      <c r="W133" s="369"/>
      <c r="X133" s="368"/>
      <c r="Y133" s="368"/>
      <c r="Z133" s="369"/>
      <c r="AA133" s="369"/>
    </row>
    <row r="134" spans="1:27" ht="4.95" customHeight="1" x14ac:dyDescent="0.3">
      <c r="A134" s="18"/>
      <c r="B134" s="164"/>
      <c r="C134" s="164"/>
      <c r="D134" s="164"/>
      <c r="E134" s="164"/>
      <c r="F134" s="368"/>
      <c r="G134" s="368"/>
      <c r="H134" s="368"/>
      <c r="I134" s="368"/>
      <c r="J134" s="369"/>
      <c r="K134" s="369"/>
      <c r="L134" s="368"/>
      <c r="M134" s="368"/>
      <c r="N134" s="369"/>
      <c r="O134" s="369"/>
      <c r="P134" s="368"/>
      <c r="Q134" s="368"/>
      <c r="R134" s="369"/>
      <c r="S134" s="369"/>
      <c r="T134" s="368"/>
      <c r="U134" s="368"/>
      <c r="V134" s="369"/>
      <c r="W134" s="369"/>
      <c r="X134" s="368"/>
      <c r="Y134" s="368"/>
      <c r="Z134" s="369"/>
      <c r="AA134" s="369"/>
    </row>
    <row r="135" spans="1:27" x14ac:dyDescent="0.3">
      <c r="A135" s="18"/>
      <c r="B135" s="164"/>
      <c r="C135" s="258" t="s">
        <v>74</v>
      </c>
      <c r="D135" s="261"/>
      <c r="E135" s="261"/>
      <c r="F135" s="368">
        <v>1379</v>
      </c>
      <c r="G135" s="368"/>
      <c r="H135" s="368">
        <v>1349</v>
      </c>
      <c r="I135" s="368"/>
      <c r="J135" s="369">
        <f>+H135/$F135*100</f>
        <v>97.82451051486585</v>
      </c>
      <c r="K135" s="369"/>
      <c r="L135" s="368">
        <v>1267</v>
      </c>
      <c r="M135" s="368"/>
      <c r="N135" s="369">
        <f t="shared" ref="N135" si="69">+L135/$F135*100</f>
        <v>91.878172588832484</v>
      </c>
      <c r="O135" s="369"/>
      <c r="P135" s="368">
        <v>1208</v>
      </c>
      <c r="Q135" s="368"/>
      <c r="R135" s="369">
        <f t="shared" ref="R135" si="70">+P135/$F135*100</f>
        <v>87.599709934735316</v>
      </c>
      <c r="S135" s="369"/>
      <c r="T135" s="368">
        <v>1113</v>
      </c>
      <c r="U135" s="368"/>
      <c r="V135" s="369">
        <f t="shared" ref="V135" si="71">+T135/$F135*100</f>
        <v>80.710659898477161</v>
      </c>
      <c r="W135" s="369"/>
      <c r="X135" s="368">
        <v>993</v>
      </c>
      <c r="Y135" s="368"/>
      <c r="Z135" s="369">
        <f t="shared" ref="Z135" si="72">+X135/$F135*100</f>
        <v>72.008701957940531</v>
      </c>
      <c r="AA135" s="369"/>
    </row>
    <row r="136" spans="1:27" x14ac:dyDescent="0.3">
      <c r="A136" s="18"/>
      <c r="B136" s="164"/>
      <c r="C136" s="370" t="s">
        <v>75</v>
      </c>
      <c r="D136" s="261"/>
      <c r="E136" s="261"/>
      <c r="F136" s="368"/>
      <c r="G136" s="368"/>
      <c r="H136" s="368"/>
      <c r="I136" s="368"/>
      <c r="J136" s="369"/>
      <c r="K136" s="369"/>
      <c r="L136" s="368"/>
      <c r="M136" s="368"/>
      <c r="N136" s="369"/>
      <c r="O136" s="369"/>
      <c r="P136" s="368"/>
      <c r="Q136" s="368"/>
      <c r="R136" s="369"/>
      <c r="S136" s="369"/>
      <c r="T136" s="368"/>
      <c r="U136" s="368"/>
      <c r="V136" s="369"/>
      <c r="W136" s="369"/>
      <c r="X136" s="368"/>
      <c r="Y136" s="368"/>
      <c r="Z136" s="369"/>
      <c r="AA136" s="369"/>
    </row>
    <row r="137" spans="1:27" ht="4.95" customHeight="1" x14ac:dyDescent="0.3">
      <c r="A137" s="18"/>
      <c r="B137" s="164"/>
      <c r="C137" s="164"/>
      <c r="D137" s="164"/>
      <c r="E137" s="164"/>
      <c r="F137" s="368"/>
      <c r="G137" s="368"/>
      <c r="H137" s="368"/>
      <c r="I137" s="368"/>
      <c r="J137" s="369"/>
      <c r="K137" s="369"/>
      <c r="L137" s="368"/>
      <c r="M137" s="368"/>
      <c r="N137" s="369"/>
      <c r="O137" s="369"/>
      <c r="P137" s="368"/>
      <c r="Q137" s="368"/>
      <c r="R137" s="369"/>
      <c r="S137" s="369"/>
      <c r="T137" s="368"/>
      <c r="U137" s="368"/>
      <c r="V137" s="369"/>
      <c r="W137" s="369"/>
      <c r="X137" s="368"/>
      <c r="Y137" s="368"/>
      <c r="Z137" s="369"/>
      <c r="AA137" s="369"/>
    </row>
    <row r="138" spans="1:27" x14ac:dyDescent="0.3">
      <c r="A138" s="18"/>
      <c r="B138" s="164"/>
      <c r="C138" s="258" t="s">
        <v>76</v>
      </c>
      <c r="D138" s="261"/>
      <c r="E138" s="261"/>
      <c r="F138" s="368">
        <v>383</v>
      </c>
      <c r="G138" s="368"/>
      <c r="H138" s="368">
        <v>378</v>
      </c>
      <c r="I138" s="368"/>
      <c r="J138" s="369">
        <f t="shared" si="56"/>
        <v>98.694516971279384</v>
      </c>
      <c r="K138" s="369"/>
      <c r="L138" s="368">
        <v>360</v>
      </c>
      <c r="M138" s="368"/>
      <c r="N138" s="369">
        <f t="shared" ref="N138" si="73">+L138/$F138*100</f>
        <v>93.994778067885122</v>
      </c>
      <c r="O138" s="369"/>
      <c r="P138" s="368">
        <v>346</v>
      </c>
      <c r="Q138" s="368"/>
      <c r="R138" s="369">
        <f t="shared" ref="R138" si="74">+P138/$F138*100</f>
        <v>90.33942558746736</v>
      </c>
      <c r="S138" s="369"/>
      <c r="T138" s="368">
        <v>316</v>
      </c>
      <c r="U138" s="368"/>
      <c r="V138" s="369">
        <f t="shared" ref="V138" si="75">+T138/$F138*100</f>
        <v>82.506527415143609</v>
      </c>
      <c r="W138" s="369"/>
      <c r="X138" s="368">
        <v>276</v>
      </c>
      <c r="Y138" s="368"/>
      <c r="Z138" s="369">
        <f t="shared" ref="Z138" si="76">+X138/$F138*100</f>
        <v>72.062663185378597</v>
      </c>
      <c r="AA138" s="369"/>
    </row>
    <row r="139" spans="1:27" x14ac:dyDescent="0.3">
      <c r="A139" s="18"/>
      <c r="B139" s="164"/>
      <c r="C139" s="370" t="s">
        <v>77</v>
      </c>
      <c r="D139" s="261"/>
      <c r="E139" s="261"/>
      <c r="F139" s="368"/>
      <c r="G139" s="368"/>
      <c r="H139" s="368"/>
      <c r="I139" s="368"/>
      <c r="J139" s="369"/>
      <c r="K139" s="369"/>
      <c r="L139" s="368"/>
      <c r="M139" s="368"/>
      <c r="N139" s="369"/>
      <c r="O139" s="369"/>
      <c r="P139" s="368"/>
      <c r="Q139" s="368"/>
      <c r="R139" s="369"/>
      <c r="S139" s="369"/>
      <c r="T139" s="368"/>
      <c r="U139" s="368"/>
      <c r="V139" s="369"/>
      <c r="W139" s="369"/>
      <c r="X139" s="368"/>
      <c r="Y139" s="368"/>
      <c r="Z139" s="369"/>
      <c r="AA139" s="369"/>
    </row>
    <row r="140" spans="1:27" ht="4.95" customHeight="1" x14ac:dyDescent="0.3">
      <c r="A140" s="18"/>
      <c r="B140" s="164"/>
      <c r="C140" s="164"/>
      <c r="D140" s="164"/>
      <c r="E140" s="164"/>
      <c r="F140" s="368"/>
      <c r="G140" s="368"/>
      <c r="H140" s="368"/>
      <c r="I140" s="368"/>
      <c r="J140" s="369"/>
      <c r="K140" s="369"/>
      <c r="L140" s="368"/>
      <c r="M140" s="368"/>
      <c r="N140" s="369"/>
      <c r="O140" s="369"/>
      <c r="P140" s="368"/>
      <c r="Q140" s="368"/>
      <c r="R140" s="369"/>
      <c r="S140" s="369"/>
      <c r="T140" s="368"/>
      <c r="U140" s="368"/>
      <c r="V140" s="369"/>
      <c r="W140" s="369"/>
      <c r="X140" s="368"/>
      <c r="Y140" s="368"/>
      <c r="Z140" s="369"/>
      <c r="AA140" s="369"/>
    </row>
    <row r="141" spans="1:27" x14ac:dyDescent="0.3">
      <c r="A141" s="18"/>
      <c r="B141" s="164"/>
      <c r="C141" s="258" t="s">
        <v>78</v>
      </c>
      <c r="D141" s="261"/>
      <c r="E141" s="261"/>
      <c r="F141" s="368">
        <v>2312</v>
      </c>
      <c r="G141" s="368"/>
      <c r="H141" s="329">
        <v>2245</v>
      </c>
      <c r="I141" s="329"/>
      <c r="J141" s="369">
        <f t="shared" si="56"/>
        <v>97.102076124567475</v>
      </c>
      <c r="K141" s="369"/>
      <c r="L141" s="329">
        <v>2093</v>
      </c>
      <c r="M141" s="329"/>
      <c r="N141" s="369">
        <f t="shared" ref="N141" si="77">+L141/$F141*100</f>
        <v>90.527681660899646</v>
      </c>
      <c r="O141" s="369"/>
      <c r="P141" s="329">
        <v>1946</v>
      </c>
      <c r="Q141" s="329"/>
      <c r="R141" s="369">
        <f t="shared" ref="R141" si="78">+P141/$F141*100</f>
        <v>84.169550173010379</v>
      </c>
      <c r="S141" s="369"/>
      <c r="T141" s="329">
        <v>1728</v>
      </c>
      <c r="U141" s="329"/>
      <c r="V141" s="369">
        <f t="shared" ref="V141" si="79">+T141/$F141*100</f>
        <v>74.740484429065745</v>
      </c>
      <c r="W141" s="369"/>
      <c r="X141" s="329">
        <v>1387</v>
      </c>
      <c r="Y141" s="329"/>
      <c r="Z141" s="369">
        <f t="shared" ref="Z141" si="80">+X141/$F141*100</f>
        <v>59.991349480968857</v>
      </c>
      <c r="AA141" s="369"/>
    </row>
    <row r="142" spans="1:27" x14ac:dyDescent="0.3">
      <c r="A142" s="18"/>
      <c r="B142" s="164"/>
      <c r="C142" s="370" t="s">
        <v>141</v>
      </c>
      <c r="D142" s="261"/>
      <c r="E142" s="261"/>
      <c r="F142" s="368"/>
      <c r="G142" s="368"/>
      <c r="H142" s="329"/>
      <c r="I142" s="329"/>
      <c r="J142" s="369"/>
      <c r="K142" s="369"/>
      <c r="L142" s="329"/>
      <c r="M142" s="329"/>
      <c r="N142" s="369"/>
      <c r="O142" s="369"/>
      <c r="P142" s="329"/>
      <c r="Q142" s="329"/>
      <c r="R142" s="369"/>
      <c r="S142" s="369"/>
      <c r="T142" s="329"/>
      <c r="U142" s="329"/>
      <c r="V142" s="369"/>
      <c r="W142" s="369"/>
      <c r="X142" s="329"/>
      <c r="Y142" s="329"/>
      <c r="Z142" s="369"/>
      <c r="AA142" s="369"/>
    </row>
    <row r="143" spans="1:27" ht="4.95" customHeight="1" x14ac:dyDescent="0.3">
      <c r="A143" s="18"/>
      <c r="B143" s="164"/>
      <c r="C143" s="164"/>
      <c r="D143" s="164"/>
      <c r="E143" s="164"/>
      <c r="F143" s="368"/>
      <c r="G143" s="368"/>
      <c r="H143" s="329"/>
      <c r="I143" s="329"/>
      <c r="J143" s="369"/>
      <c r="K143" s="369"/>
      <c r="L143" s="329"/>
      <c r="M143" s="329"/>
      <c r="N143" s="369"/>
      <c r="O143" s="369"/>
      <c r="P143" s="329"/>
      <c r="Q143" s="329"/>
      <c r="R143" s="369"/>
      <c r="S143" s="369"/>
      <c r="T143" s="329"/>
      <c r="U143" s="329"/>
      <c r="V143" s="369"/>
      <c r="W143" s="369"/>
      <c r="X143" s="329"/>
      <c r="Y143" s="329"/>
      <c r="Z143" s="369"/>
      <c r="AA143" s="369"/>
    </row>
    <row r="144" spans="1:27" x14ac:dyDescent="0.3">
      <c r="A144" s="18"/>
      <c r="B144" s="164"/>
      <c r="C144" s="258" t="s">
        <v>79</v>
      </c>
      <c r="D144" s="261"/>
      <c r="E144" s="261"/>
      <c r="F144" s="368">
        <v>2469</v>
      </c>
      <c r="G144" s="368"/>
      <c r="H144" s="329">
        <v>2406</v>
      </c>
      <c r="I144" s="329"/>
      <c r="J144" s="369">
        <f t="shared" si="56"/>
        <v>97.448359659781289</v>
      </c>
      <c r="K144" s="369"/>
      <c r="L144" s="329">
        <v>2227</v>
      </c>
      <c r="M144" s="329"/>
      <c r="N144" s="369">
        <f t="shared" ref="N144" si="81">+L144/$F144*100</f>
        <v>90.198460915350338</v>
      </c>
      <c r="O144" s="369"/>
      <c r="P144" s="329">
        <v>2080</v>
      </c>
      <c r="Q144" s="329"/>
      <c r="R144" s="369">
        <f t="shared" ref="R144" si="82">+P144/$F144*100</f>
        <v>84.244633454840013</v>
      </c>
      <c r="S144" s="369"/>
      <c r="T144" s="329">
        <v>1892</v>
      </c>
      <c r="U144" s="329"/>
      <c r="V144" s="369">
        <f t="shared" ref="V144" si="83">+T144/$F144*100</f>
        <v>76.630214661806392</v>
      </c>
      <c r="W144" s="369"/>
      <c r="X144" s="329">
        <v>1614</v>
      </c>
      <c r="Y144" s="329"/>
      <c r="Z144" s="369">
        <f t="shared" ref="Z144" si="84">+X144/$F144*100</f>
        <v>65.37059538274606</v>
      </c>
      <c r="AA144" s="369"/>
    </row>
    <row r="145" spans="1:27" x14ac:dyDescent="0.3">
      <c r="A145" s="18"/>
      <c r="B145" s="164"/>
      <c r="C145" s="370" t="s">
        <v>80</v>
      </c>
      <c r="D145" s="261"/>
      <c r="E145" s="261"/>
      <c r="F145" s="368"/>
      <c r="G145" s="368"/>
      <c r="H145" s="329"/>
      <c r="I145" s="329"/>
      <c r="J145" s="369"/>
      <c r="K145" s="369"/>
      <c r="L145" s="329"/>
      <c r="M145" s="329"/>
      <c r="N145" s="369"/>
      <c r="O145" s="369"/>
      <c r="P145" s="329"/>
      <c r="Q145" s="329"/>
      <c r="R145" s="369"/>
      <c r="S145" s="369"/>
      <c r="T145" s="329"/>
      <c r="U145" s="329"/>
      <c r="V145" s="369"/>
      <c r="W145" s="369"/>
      <c r="X145" s="329"/>
      <c r="Y145" s="329"/>
      <c r="Z145" s="369"/>
      <c r="AA145" s="369"/>
    </row>
    <row r="146" spans="1:27" ht="4.95" customHeight="1" x14ac:dyDescent="0.3">
      <c r="A146" s="18"/>
      <c r="B146" s="164"/>
      <c r="C146" s="164"/>
      <c r="D146" s="164"/>
      <c r="E146" s="164"/>
      <c r="F146" s="368"/>
      <c r="G146" s="368"/>
      <c r="H146" s="329"/>
      <c r="I146" s="329"/>
      <c r="J146" s="369"/>
      <c r="K146" s="369"/>
      <c r="L146" s="329"/>
      <c r="M146" s="329"/>
      <c r="N146" s="369"/>
      <c r="O146" s="369"/>
      <c r="P146" s="329"/>
      <c r="Q146" s="329"/>
      <c r="R146" s="369"/>
      <c r="S146" s="369"/>
      <c r="T146" s="329"/>
      <c r="U146" s="329"/>
      <c r="V146" s="369"/>
      <c r="W146" s="369"/>
      <c r="X146" s="329"/>
      <c r="Y146" s="329"/>
      <c r="Z146" s="369"/>
      <c r="AA146" s="369"/>
    </row>
    <row r="147" spans="1:27" x14ac:dyDescent="0.3">
      <c r="A147" s="18"/>
      <c r="B147" s="164"/>
      <c r="C147" s="258" t="s">
        <v>81</v>
      </c>
      <c r="D147" s="261"/>
      <c r="E147" s="261"/>
      <c r="F147" s="368">
        <v>3453</v>
      </c>
      <c r="G147" s="368"/>
      <c r="H147" s="368">
        <v>3364</v>
      </c>
      <c r="I147" s="368"/>
      <c r="J147" s="369">
        <f t="shared" si="56"/>
        <v>97.422531132348681</v>
      </c>
      <c r="K147" s="369"/>
      <c r="L147" s="368">
        <v>3173</v>
      </c>
      <c r="M147" s="368"/>
      <c r="N147" s="369">
        <f t="shared" ref="N147" si="85">+L147/$F147*100</f>
        <v>91.891109180422831</v>
      </c>
      <c r="O147" s="369"/>
      <c r="P147" s="368">
        <v>3019</v>
      </c>
      <c r="Q147" s="368"/>
      <c r="R147" s="369">
        <f t="shared" ref="R147" si="86">+P147/$F147*100</f>
        <v>87.431219229655383</v>
      </c>
      <c r="S147" s="369"/>
      <c r="T147" s="368">
        <v>2816</v>
      </c>
      <c r="U147" s="368"/>
      <c r="V147" s="369">
        <f t="shared" ref="V147" si="87">+T147/$F147*100</f>
        <v>81.552273385461916</v>
      </c>
      <c r="W147" s="369"/>
      <c r="X147" s="368">
        <v>2531</v>
      </c>
      <c r="Y147" s="368"/>
      <c r="Z147" s="369">
        <f t="shared" ref="Z147" si="88">+X147/$F147*100</f>
        <v>73.298580944106575</v>
      </c>
      <c r="AA147" s="369"/>
    </row>
    <row r="148" spans="1:27" x14ac:dyDescent="0.3">
      <c r="A148" s="18"/>
      <c r="B148" s="164"/>
      <c r="C148" s="370" t="s">
        <v>82</v>
      </c>
      <c r="D148" s="261"/>
      <c r="E148" s="261"/>
      <c r="F148" s="368"/>
      <c r="G148" s="368"/>
      <c r="H148" s="368"/>
      <c r="I148" s="368"/>
      <c r="J148" s="369"/>
      <c r="K148" s="369"/>
      <c r="L148" s="368"/>
      <c r="M148" s="368"/>
      <c r="N148" s="369"/>
      <c r="O148" s="369"/>
      <c r="P148" s="368"/>
      <c r="Q148" s="368"/>
      <c r="R148" s="369"/>
      <c r="S148" s="369"/>
      <c r="T148" s="368"/>
      <c r="U148" s="368"/>
      <c r="V148" s="369"/>
      <c r="W148" s="369"/>
      <c r="X148" s="368"/>
      <c r="Y148" s="368"/>
      <c r="Z148" s="369"/>
      <c r="AA148" s="369"/>
    </row>
    <row r="149" spans="1:27" ht="4.95" customHeight="1" x14ac:dyDescent="0.3">
      <c r="A149" s="18"/>
      <c r="B149" s="164"/>
      <c r="C149" s="164"/>
      <c r="D149" s="164"/>
      <c r="E149" s="164"/>
      <c r="F149" s="368"/>
      <c r="G149" s="368"/>
      <c r="H149" s="368"/>
      <c r="I149" s="368"/>
      <c r="J149" s="369"/>
      <c r="K149" s="369"/>
      <c r="L149" s="368"/>
      <c r="M149" s="368"/>
      <c r="N149" s="369"/>
      <c r="O149" s="369"/>
      <c r="P149" s="368"/>
      <c r="Q149" s="368"/>
      <c r="R149" s="369"/>
      <c r="S149" s="369"/>
      <c r="T149" s="368"/>
      <c r="U149" s="368"/>
      <c r="V149" s="369"/>
      <c r="W149" s="369"/>
      <c r="X149" s="368"/>
      <c r="Y149" s="368"/>
      <c r="Z149" s="369"/>
      <c r="AA149" s="369"/>
    </row>
    <row r="150" spans="1:27" x14ac:dyDescent="0.3">
      <c r="A150" s="18"/>
      <c r="B150" s="164"/>
      <c r="C150" s="258" t="s">
        <v>83</v>
      </c>
      <c r="D150" s="261"/>
      <c r="E150" s="261"/>
      <c r="F150" s="368">
        <v>3028</v>
      </c>
      <c r="G150" s="368"/>
      <c r="H150" s="368">
        <v>2950</v>
      </c>
      <c r="I150" s="368"/>
      <c r="J150" s="369">
        <f t="shared" si="56"/>
        <v>97.424042272126826</v>
      </c>
      <c r="K150" s="369"/>
      <c r="L150" s="368">
        <v>2774</v>
      </c>
      <c r="M150" s="368"/>
      <c r="N150" s="369">
        <f t="shared" ref="N150" si="89">+L150/$F150*100</f>
        <v>91.611624834874505</v>
      </c>
      <c r="O150" s="369"/>
      <c r="P150" s="368">
        <v>2608</v>
      </c>
      <c r="Q150" s="368"/>
      <c r="R150" s="369">
        <f t="shared" ref="R150" si="90">+P150/$F150*100</f>
        <v>86.12945838837517</v>
      </c>
      <c r="S150" s="369"/>
      <c r="T150" s="368">
        <v>2344</v>
      </c>
      <c r="U150" s="368"/>
      <c r="V150" s="369">
        <f t="shared" ref="V150" si="91">+T150/$F150*100</f>
        <v>77.410832232496702</v>
      </c>
      <c r="W150" s="369"/>
      <c r="X150" s="368">
        <v>2104</v>
      </c>
      <c r="Y150" s="368"/>
      <c r="Z150" s="369">
        <f t="shared" ref="Z150" si="92">+X150/$F150*100</f>
        <v>69.484808454425362</v>
      </c>
      <c r="AA150" s="369"/>
    </row>
    <row r="151" spans="1:27" x14ac:dyDescent="0.3">
      <c r="A151" s="18"/>
      <c r="B151" s="164"/>
      <c r="C151" s="370" t="s">
        <v>84</v>
      </c>
      <c r="D151" s="261"/>
      <c r="E151" s="261"/>
      <c r="F151" s="368"/>
      <c r="G151" s="368"/>
      <c r="H151" s="368"/>
      <c r="I151" s="368"/>
      <c r="J151" s="369"/>
      <c r="K151" s="369"/>
      <c r="L151" s="368"/>
      <c r="M151" s="368"/>
      <c r="N151" s="369"/>
      <c r="O151" s="369"/>
      <c r="P151" s="368"/>
      <c r="Q151" s="368"/>
      <c r="R151" s="369"/>
      <c r="S151" s="369"/>
      <c r="T151" s="368"/>
      <c r="U151" s="368"/>
      <c r="V151" s="369"/>
      <c r="W151" s="369"/>
      <c r="X151" s="368"/>
      <c r="Y151" s="368"/>
      <c r="Z151" s="369"/>
      <c r="AA151" s="369"/>
    </row>
    <row r="152" spans="1:27" ht="4.95" customHeight="1" x14ac:dyDescent="0.3">
      <c r="A152" s="18"/>
      <c r="B152" s="164"/>
      <c r="C152" s="164"/>
      <c r="D152" s="164"/>
      <c r="E152" s="164"/>
      <c r="F152" s="368"/>
      <c r="G152" s="368"/>
      <c r="H152" s="368"/>
      <c r="I152" s="368"/>
      <c r="J152" s="369"/>
      <c r="K152" s="369"/>
      <c r="L152" s="368"/>
      <c r="M152" s="368"/>
      <c r="N152" s="369"/>
      <c r="O152" s="369"/>
      <c r="P152" s="368"/>
      <c r="Q152" s="368"/>
      <c r="R152" s="369"/>
      <c r="S152" s="369"/>
      <c r="T152" s="368"/>
      <c r="U152" s="368"/>
      <c r="V152" s="369"/>
      <c r="W152" s="369"/>
      <c r="X152" s="368"/>
      <c r="Y152" s="368"/>
      <c r="Z152" s="369"/>
      <c r="AA152" s="369"/>
    </row>
    <row r="153" spans="1:27" x14ac:dyDescent="0.3">
      <c r="A153" s="18"/>
      <c r="B153" s="164"/>
      <c r="C153" s="258" t="s">
        <v>87</v>
      </c>
      <c r="D153" s="261"/>
      <c r="E153" s="261"/>
      <c r="F153" s="368">
        <v>4458</v>
      </c>
      <c r="G153" s="368"/>
      <c r="H153" s="368">
        <v>4367</v>
      </c>
      <c r="I153" s="368"/>
      <c r="J153" s="369">
        <f t="shared" si="56"/>
        <v>97.95872588604756</v>
      </c>
      <c r="K153" s="369"/>
      <c r="L153" s="368">
        <v>4093</v>
      </c>
      <c r="M153" s="368"/>
      <c r="N153" s="369">
        <f t="shared" ref="N153" si="93">+L153/$F153*100</f>
        <v>91.812471960520412</v>
      </c>
      <c r="O153" s="369"/>
      <c r="P153" s="368">
        <v>3847</v>
      </c>
      <c r="Q153" s="368"/>
      <c r="R153" s="369">
        <f t="shared" ref="R153" si="94">+P153/$F153*100</f>
        <v>86.294302377747869</v>
      </c>
      <c r="S153" s="369"/>
      <c r="T153" s="368">
        <v>3513</v>
      </c>
      <c r="U153" s="368"/>
      <c r="V153" s="369">
        <f t="shared" ref="V153" si="95">+T153/$F153*100</f>
        <v>78.802153432032313</v>
      </c>
      <c r="W153" s="369"/>
      <c r="X153" s="368">
        <v>3014</v>
      </c>
      <c r="Y153" s="368"/>
      <c r="Z153" s="369">
        <f t="shared" ref="Z153" si="96">+X153/$F153*100</f>
        <v>67.608793180798571</v>
      </c>
      <c r="AA153" s="369"/>
    </row>
    <row r="154" spans="1:27" x14ac:dyDescent="0.3">
      <c r="A154" s="18"/>
      <c r="B154" s="164"/>
      <c r="C154" s="370" t="s">
        <v>88</v>
      </c>
      <c r="D154" s="261"/>
      <c r="E154" s="261"/>
      <c r="F154" s="368"/>
      <c r="G154" s="368"/>
      <c r="H154" s="368"/>
      <c r="I154" s="368"/>
      <c r="J154" s="369"/>
      <c r="K154" s="369"/>
      <c r="L154" s="368"/>
      <c r="M154" s="368"/>
      <c r="N154" s="369"/>
      <c r="O154" s="369"/>
      <c r="P154" s="368"/>
      <c r="Q154" s="368"/>
      <c r="R154" s="369"/>
      <c r="S154" s="369"/>
      <c r="T154" s="368"/>
      <c r="U154" s="368"/>
      <c r="V154" s="369"/>
      <c r="W154" s="369"/>
      <c r="X154" s="368"/>
      <c r="Y154" s="368"/>
      <c r="Z154" s="369"/>
      <c r="AA154" s="369"/>
    </row>
    <row r="155" spans="1:27" ht="4.95" customHeight="1" x14ac:dyDescent="0.3">
      <c r="A155" s="18"/>
      <c r="B155" s="164"/>
      <c r="C155" s="164"/>
      <c r="D155" s="164"/>
      <c r="E155" s="164"/>
      <c r="F155" s="368"/>
      <c r="G155" s="368"/>
      <c r="H155" s="368"/>
      <c r="I155" s="368"/>
      <c r="J155" s="369"/>
      <c r="K155" s="369"/>
      <c r="L155" s="368"/>
      <c r="M155" s="368"/>
      <c r="N155" s="369"/>
      <c r="O155" s="369"/>
      <c r="P155" s="368"/>
      <c r="Q155" s="368"/>
      <c r="R155" s="369"/>
      <c r="S155" s="369"/>
      <c r="T155" s="368"/>
      <c r="U155" s="368"/>
      <c r="V155" s="369"/>
      <c r="W155" s="369"/>
      <c r="X155" s="368"/>
      <c r="Y155" s="368"/>
      <c r="Z155" s="369"/>
      <c r="AA155" s="369"/>
    </row>
    <row r="156" spans="1:27" x14ac:dyDescent="0.3">
      <c r="A156" s="18"/>
      <c r="B156" s="164"/>
      <c r="C156" s="258" t="s">
        <v>86</v>
      </c>
      <c r="D156" s="261"/>
      <c r="E156" s="261"/>
      <c r="F156" s="368">
        <v>3022</v>
      </c>
      <c r="G156" s="368"/>
      <c r="H156" s="368">
        <v>2945</v>
      </c>
      <c r="I156" s="368"/>
      <c r="J156" s="369">
        <f t="shared" si="56"/>
        <v>97.452018530774325</v>
      </c>
      <c r="K156" s="369"/>
      <c r="L156" s="368">
        <v>2785</v>
      </c>
      <c r="M156" s="368"/>
      <c r="N156" s="369">
        <f t="shared" ref="N156" si="97">+L156/$F156*100</f>
        <v>92.157511581733957</v>
      </c>
      <c r="O156" s="369"/>
      <c r="P156" s="368">
        <v>2602</v>
      </c>
      <c r="Q156" s="368"/>
      <c r="R156" s="369">
        <f t="shared" ref="R156" si="98">+P156/$F156*100</f>
        <v>86.101919258769016</v>
      </c>
      <c r="S156" s="369"/>
      <c r="T156" s="368">
        <v>2319</v>
      </c>
      <c r="U156" s="368"/>
      <c r="V156" s="369">
        <f t="shared" ref="V156" si="99">+T156/$F156*100</f>
        <v>76.737260092653869</v>
      </c>
      <c r="W156" s="369"/>
      <c r="X156" s="368">
        <v>1910</v>
      </c>
      <c r="Y156" s="368"/>
      <c r="Z156" s="369">
        <f t="shared" ref="Z156" si="100">+X156/$F156*100</f>
        <v>63.203176704169429</v>
      </c>
      <c r="AA156" s="369"/>
    </row>
    <row r="157" spans="1:27" x14ac:dyDescent="0.3">
      <c r="A157" s="18"/>
      <c r="B157" s="164"/>
      <c r="C157" s="370" t="s">
        <v>85</v>
      </c>
      <c r="D157" s="261"/>
      <c r="E157" s="261"/>
      <c r="F157" s="368"/>
      <c r="G157" s="368"/>
      <c r="H157" s="368"/>
      <c r="I157" s="368"/>
      <c r="J157" s="369"/>
      <c r="K157" s="369"/>
      <c r="L157" s="368"/>
      <c r="M157" s="368"/>
      <c r="N157" s="369"/>
      <c r="O157" s="369"/>
      <c r="P157" s="368"/>
      <c r="Q157" s="368"/>
      <c r="R157" s="369"/>
      <c r="S157" s="369"/>
      <c r="T157" s="368"/>
      <c r="U157" s="368"/>
      <c r="V157" s="369"/>
      <c r="W157" s="369"/>
      <c r="X157" s="368"/>
      <c r="Y157" s="368"/>
      <c r="Z157" s="369"/>
      <c r="AA157" s="369"/>
    </row>
    <row r="158" spans="1:27" ht="4.95" customHeight="1" thickBot="1" x14ac:dyDescent="0.35">
      <c r="A158" s="72"/>
      <c r="B158" s="371"/>
      <c r="C158" s="371"/>
      <c r="D158" s="371"/>
      <c r="E158" s="371"/>
      <c r="F158" s="69"/>
      <c r="G158" s="69"/>
      <c r="H158" s="69"/>
      <c r="I158" s="69"/>
      <c r="J158" s="373"/>
      <c r="K158" s="373"/>
      <c r="L158" s="69"/>
      <c r="M158" s="69"/>
      <c r="N158" s="373"/>
      <c r="O158" s="373"/>
      <c r="P158" s="69"/>
      <c r="Q158" s="69"/>
      <c r="R158" s="373"/>
      <c r="S158" s="373"/>
      <c r="T158" s="69"/>
      <c r="U158" s="69"/>
      <c r="V158" s="373"/>
      <c r="W158" s="373"/>
      <c r="X158" s="69"/>
      <c r="Y158" s="69"/>
      <c r="Z158" s="373"/>
      <c r="AA158" s="373"/>
    </row>
    <row r="159" spans="1:27" x14ac:dyDescent="0.3">
      <c r="A159" s="353" t="s">
        <v>169</v>
      </c>
      <c r="B159" s="353"/>
      <c r="C159" s="353"/>
      <c r="D159" s="353"/>
      <c r="E159" s="353"/>
      <c r="F159" s="353"/>
      <c r="G159" s="353"/>
      <c r="H159" s="353"/>
      <c r="I159" s="353"/>
      <c r="J159" s="353"/>
      <c r="K159" s="353"/>
      <c r="L159" s="353"/>
      <c r="M159" s="353"/>
      <c r="N159" s="353"/>
      <c r="O159" s="353"/>
      <c r="P159" s="353"/>
      <c r="Q159" s="353"/>
      <c r="R159" s="353"/>
      <c r="S159" s="353"/>
      <c r="T159" s="353"/>
      <c r="U159" s="353"/>
      <c r="V159" s="353"/>
      <c r="W159" s="353"/>
      <c r="X159" s="353"/>
      <c r="Y159" s="353"/>
      <c r="Z159" s="353"/>
      <c r="AA159" s="353"/>
    </row>
    <row r="160" spans="1:27" x14ac:dyDescent="0.3">
      <c r="A160" s="354" t="s">
        <v>184</v>
      </c>
      <c r="B160" s="354"/>
      <c r="C160" s="354"/>
      <c r="D160" s="354"/>
      <c r="E160" s="354"/>
      <c r="F160" s="354"/>
      <c r="G160" s="354"/>
      <c r="H160" s="354"/>
      <c r="I160" s="354"/>
      <c r="J160" s="354"/>
      <c r="K160" s="354"/>
      <c r="L160" s="354"/>
      <c r="M160" s="354"/>
      <c r="N160" s="354"/>
      <c r="O160" s="354"/>
      <c r="P160" s="354"/>
      <c r="Q160" s="354"/>
      <c r="R160" s="354"/>
      <c r="S160" s="354"/>
      <c r="T160" s="354"/>
      <c r="U160" s="354"/>
      <c r="V160" s="354"/>
      <c r="W160" s="354"/>
      <c r="X160" s="354"/>
      <c r="Y160" s="354"/>
      <c r="Z160" s="354"/>
      <c r="AA160" s="354"/>
    </row>
    <row r="161" spans="1:27" ht="13.8" thickBot="1" x14ac:dyDescent="0.35">
      <c r="A161" s="18"/>
      <c r="B161" s="18"/>
      <c r="C161" s="18"/>
      <c r="D161" s="18"/>
      <c r="E161" s="18"/>
      <c r="F161" s="329"/>
      <c r="G161" s="329"/>
      <c r="H161" s="329"/>
      <c r="I161" s="329"/>
      <c r="J161" s="330"/>
      <c r="K161" s="330"/>
      <c r="L161" s="329"/>
      <c r="M161" s="329"/>
      <c r="N161" s="18"/>
      <c r="O161" s="18"/>
      <c r="P161" s="329"/>
      <c r="Q161" s="329"/>
      <c r="R161" s="330"/>
      <c r="S161" s="330"/>
      <c r="T161" s="329"/>
      <c r="U161" s="329"/>
      <c r="V161" s="18"/>
      <c r="W161" s="18"/>
      <c r="X161" s="329"/>
      <c r="Y161" s="329"/>
      <c r="Z161" s="330"/>
      <c r="AA161" s="330"/>
    </row>
    <row r="162" spans="1:27" ht="36" customHeight="1" thickBot="1" x14ac:dyDescent="0.35">
      <c r="A162" s="355"/>
      <c r="B162" s="317" t="s">
        <v>220</v>
      </c>
      <c r="C162" s="317"/>
      <c r="D162" s="317"/>
      <c r="E162" s="318"/>
      <c r="F162" s="293" t="s">
        <v>25</v>
      </c>
      <c r="G162" s="356"/>
      <c r="H162" s="357" t="s">
        <v>32</v>
      </c>
      <c r="I162" s="357"/>
      <c r="J162" s="357"/>
      <c r="K162" s="358"/>
      <c r="L162" s="357" t="s">
        <v>21</v>
      </c>
      <c r="M162" s="357"/>
      <c r="N162" s="357"/>
      <c r="O162" s="358"/>
      <c r="P162" s="357" t="s">
        <v>29</v>
      </c>
      <c r="Q162" s="357"/>
      <c r="R162" s="357"/>
      <c r="S162" s="358"/>
      <c r="T162" s="357" t="s">
        <v>31</v>
      </c>
      <c r="U162" s="357"/>
      <c r="V162" s="357"/>
      <c r="W162" s="358"/>
      <c r="X162" s="357" t="s">
        <v>30</v>
      </c>
      <c r="Y162" s="357"/>
      <c r="Z162" s="357"/>
      <c r="AA162" s="358"/>
    </row>
    <row r="163" spans="1:27" ht="37.200000000000003" customHeight="1" x14ac:dyDescent="0.3">
      <c r="A163" s="167"/>
      <c r="B163" s="301"/>
      <c r="C163" s="301"/>
      <c r="D163" s="301"/>
      <c r="E163" s="312"/>
      <c r="F163" s="298"/>
      <c r="G163" s="359"/>
      <c r="H163" s="302" t="s">
        <v>134</v>
      </c>
      <c r="I163" s="360"/>
      <c r="J163" s="303" t="s">
        <v>118</v>
      </c>
      <c r="K163" s="303"/>
      <c r="L163" s="302" t="s">
        <v>134</v>
      </c>
      <c r="M163" s="360"/>
      <c r="N163" s="303" t="s">
        <v>118</v>
      </c>
      <c r="O163" s="303"/>
      <c r="P163" s="302" t="s">
        <v>134</v>
      </c>
      <c r="Q163" s="360"/>
      <c r="R163" s="303" t="s">
        <v>118</v>
      </c>
      <c r="S163" s="303"/>
      <c r="T163" s="302" t="s">
        <v>134</v>
      </c>
      <c r="U163" s="360"/>
      <c r="V163" s="303" t="s">
        <v>118</v>
      </c>
      <c r="W163" s="303"/>
      <c r="X163" s="302" t="s">
        <v>134</v>
      </c>
      <c r="Y163" s="360"/>
      <c r="Z163" s="303" t="s">
        <v>118</v>
      </c>
      <c r="AA163" s="303"/>
    </row>
    <row r="164" spans="1:27" ht="18.600000000000001" customHeight="1" thickBot="1" x14ac:dyDescent="0.35">
      <c r="A164" s="72"/>
      <c r="B164" s="361"/>
      <c r="C164" s="361"/>
      <c r="D164" s="361"/>
      <c r="E164" s="307"/>
      <c r="F164" s="362"/>
      <c r="G164" s="363"/>
      <c r="H164" s="364"/>
      <c r="I164" s="364"/>
      <c r="J164" s="310" t="s">
        <v>62</v>
      </c>
      <c r="K164" s="310"/>
      <c r="L164" s="364"/>
      <c r="M164" s="364"/>
      <c r="N164" s="310" t="s">
        <v>62</v>
      </c>
      <c r="O164" s="310"/>
      <c r="P164" s="364"/>
      <c r="Q164" s="364"/>
      <c r="R164" s="310" t="s">
        <v>62</v>
      </c>
      <c r="S164" s="310"/>
      <c r="T164" s="364"/>
      <c r="U164" s="364"/>
      <c r="V164" s="310" t="s">
        <v>62</v>
      </c>
      <c r="W164" s="310"/>
      <c r="X164" s="364"/>
      <c r="Y164" s="364"/>
      <c r="Z164" s="310" t="s">
        <v>62</v>
      </c>
      <c r="AA164" s="310"/>
    </row>
    <row r="165" spans="1:27" ht="4.95" customHeight="1" x14ac:dyDescent="0.3">
      <c r="A165" s="355"/>
      <c r="B165" s="318"/>
      <c r="C165" s="318"/>
      <c r="D165" s="318"/>
      <c r="E165" s="318"/>
      <c r="F165" s="294"/>
      <c r="G165" s="356"/>
      <c r="H165" s="365"/>
      <c r="I165" s="365"/>
      <c r="J165" s="322"/>
      <c r="K165" s="322"/>
      <c r="L165" s="365"/>
      <c r="M165" s="365"/>
      <c r="N165" s="322"/>
      <c r="O165" s="322"/>
      <c r="P165" s="365"/>
      <c r="Q165" s="365"/>
      <c r="R165" s="322"/>
      <c r="S165" s="322"/>
      <c r="T165" s="365"/>
      <c r="U165" s="365"/>
      <c r="V165" s="322"/>
      <c r="W165" s="322"/>
      <c r="X165" s="365"/>
      <c r="Y165" s="365"/>
      <c r="Z165" s="322"/>
      <c r="AA165" s="322"/>
    </row>
    <row r="166" spans="1:27" x14ac:dyDescent="0.3">
      <c r="A166" s="271" t="s">
        <v>146</v>
      </c>
      <c r="B166" s="271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71"/>
      <c r="N166" s="271"/>
      <c r="O166" s="271"/>
      <c r="P166" s="271"/>
      <c r="Q166" s="271"/>
      <c r="R166" s="271"/>
      <c r="S166" s="271"/>
      <c r="T166" s="271"/>
      <c r="U166" s="271"/>
      <c r="V166" s="271"/>
      <c r="W166" s="271"/>
      <c r="X166" s="271"/>
      <c r="Y166" s="271"/>
      <c r="Z166" s="271"/>
      <c r="AA166" s="271"/>
    </row>
    <row r="167" spans="1:27" x14ac:dyDescent="0.3">
      <c r="A167" s="272" t="s">
        <v>147</v>
      </c>
      <c r="B167" s="271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  <c r="AA167" s="271"/>
    </row>
    <row r="168" spans="1:27" s="224" customFormat="1" ht="4.95" customHeight="1" x14ac:dyDescent="0.3">
      <c r="A168" s="366"/>
      <c r="B168" s="366"/>
      <c r="C168" s="366"/>
      <c r="D168" s="366"/>
      <c r="E168" s="366"/>
      <c r="F168" s="366"/>
      <c r="G168" s="366"/>
      <c r="H168" s="366"/>
      <c r="I168" s="366"/>
      <c r="J168" s="366"/>
      <c r="K168" s="366"/>
      <c r="L168" s="366"/>
      <c r="M168" s="366"/>
      <c r="N168" s="366"/>
      <c r="O168" s="366"/>
      <c r="P168" s="366"/>
      <c r="Q168" s="366"/>
      <c r="R168" s="366"/>
      <c r="S168" s="366"/>
      <c r="T168" s="366"/>
      <c r="U168" s="366"/>
      <c r="V168" s="366"/>
      <c r="W168" s="366"/>
      <c r="X168" s="366"/>
      <c r="Y168" s="366"/>
      <c r="Z168" s="366"/>
      <c r="AA168" s="366"/>
    </row>
    <row r="169" spans="1:27" x14ac:dyDescent="0.3">
      <c r="A169" s="18"/>
      <c r="B169" s="164"/>
      <c r="C169" s="258" t="s">
        <v>89</v>
      </c>
      <c r="D169" s="261"/>
      <c r="E169" s="261"/>
      <c r="F169" s="368">
        <v>835</v>
      </c>
      <c r="G169" s="368"/>
      <c r="H169" s="368">
        <v>810</v>
      </c>
      <c r="I169" s="368"/>
      <c r="J169" s="369">
        <f t="shared" si="56"/>
        <v>97.005988023952099</v>
      </c>
      <c r="K169" s="369"/>
      <c r="L169" s="368">
        <v>764</v>
      </c>
      <c r="M169" s="368"/>
      <c r="N169" s="369">
        <f t="shared" ref="N169" si="101">+L169/$F169*100</f>
        <v>91.497005988023943</v>
      </c>
      <c r="O169" s="369"/>
      <c r="P169" s="368">
        <v>717</v>
      </c>
      <c r="Q169" s="368"/>
      <c r="R169" s="369">
        <f t="shared" ref="R169" si="102">+P169/$F169*100</f>
        <v>85.868263473053901</v>
      </c>
      <c r="S169" s="369"/>
      <c r="T169" s="368">
        <v>656</v>
      </c>
      <c r="U169" s="368"/>
      <c r="V169" s="369">
        <f t="shared" ref="V169" si="103">+T169/$F169*100</f>
        <v>78.562874251497007</v>
      </c>
      <c r="W169" s="369"/>
      <c r="X169" s="368">
        <v>577</v>
      </c>
      <c r="Y169" s="368"/>
      <c r="Z169" s="369">
        <f t="shared" ref="Z169" si="104">+X169/$F169*100</f>
        <v>69.101796407185631</v>
      </c>
      <c r="AA169" s="369"/>
    </row>
    <row r="170" spans="1:27" x14ac:dyDescent="0.3">
      <c r="A170" s="18"/>
      <c r="B170" s="164"/>
      <c r="C170" s="370" t="s">
        <v>90</v>
      </c>
      <c r="D170" s="261"/>
      <c r="E170" s="261"/>
      <c r="F170" s="368"/>
      <c r="G170" s="368"/>
      <c r="H170" s="368"/>
      <c r="I170" s="368"/>
      <c r="J170" s="369"/>
      <c r="K170" s="369"/>
      <c r="L170" s="368"/>
      <c r="M170" s="368"/>
      <c r="N170" s="369"/>
      <c r="O170" s="369"/>
      <c r="P170" s="368"/>
      <c r="Q170" s="368"/>
      <c r="R170" s="369"/>
      <c r="S170" s="369"/>
      <c r="T170" s="368"/>
      <c r="U170" s="368"/>
      <c r="V170" s="369"/>
      <c r="W170" s="369"/>
      <c r="X170" s="368"/>
      <c r="Y170" s="368"/>
      <c r="Z170" s="369"/>
      <c r="AA170" s="369"/>
    </row>
    <row r="171" spans="1:27" ht="4.95" customHeight="1" x14ac:dyDescent="0.3">
      <c r="A171" s="18"/>
      <c r="B171" s="164"/>
      <c r="C171" s="164"/>
      <c r="D171" s="164"/>
      <c r="E171" s="164"/>
      <c r="F171" s="368"/>
      <c r="G171" s="368"/>
      <c r="H171" s="368"/>
      <c r="I171" s="368"/>
      <c r="J171" s="369"/>
      <c r="K171" s="369"/>
      <c r="L171" s="368"/>
      <c r="M171" s="368"/>
      <c r="N171" s="369"/>
      <c r="O171" s="369"/>
      <c r="P171" s="368"/>
      <c r="Q171" s="368"/>
      <c r="R171" s="369"/>
      <c r="S171" s="369"/>
      <c r="T171" s="368"/>
      <c r="U171" s="368"/>
      <c r="V171" s="369"/>
      <c r="W171" s="369"/>
      <c r="X171" s="368"/>
      <c r="Y171" s="368"/>
      <c r="Z171" s="369"/>
      <c r="AA171" s="369"/>
    </row>
    <row r="172" spans="1:27" x14ac:dyDescent="0.3">
      <c r="A172" s="18"/>
      <c r="B172" s="164"/>
      <c r="C172" s="258" t="s">
        <v>91</v>
      </c>
      <c r="D172" s="261"/>
      <c r="E172" s="261"/>
      <c r="F172" s="368">
        <v>733</v>
      </c>
      <c r="G172" s="368"/>
      <c r="H172" s="368">
        <v>710</v>
      </c>
      <c r="I172" s="368"/>
      <c r="J172" s="369">
        <f t="shared" si="56"/>
        <v>96.862210095497957</v>
      </c>
      <c r="K172" s="369"/>
      <c r="L172" s="368">
        <v>669</v>
      </c>
      <c r="M172" s="368"/>
      <c r="N172" s="369">
        <f t="shared" ref="N172" si="105">+L172/$F172*100</f>
        <v>91.268758526602994</v>
      </c>
      <c r="O172" s="369"/>
      <c r="P172" s="368">
        <v>628</v>
      </c>
      <c r="Q172" s="368"/>
      <c r="R172" s="369">
        <f t="shared" ref="R172" si="106">+P172/$F172*100</f>
        <v>85.675306957708059</v>
      </c>
      <c r="S172" s="369"/>
      <c r="T172" s="368">
        <v>589</v>
      </c>
      <c r="U172" s="368"/>
      <c r="V172" s="369">
        <f t="shared" ref="V172" si="107">+T172/$F172*100</f>
        <v>80.354706684856751</v>
      </c>
      <c r="W172" s="369"/>
      <c r="X172" s="368">
        <v>538</v>
      </c>
      <c r="Y172" s="368"/>
      <c r="Z172" s="369">
        <f t="shared" ref="Z172" si="108">+X172/$F172*100</f>
        <v>73.396998635743515</v>
      </c>
      <c r="AA172" s="369"/>
    </row>
    <row r="173" spans="1:27" x14ac:dyDescent="0.3">
      <c r="A173" s="18"/>
      <c r="B173" s="164"/>
      <c r="C173" s="370" t="s">
        <v>92</v>
      </c>
      <c r="D173" s="261"/>
      <c r="E173" s="261"/>
      <c r="F173" s="368"/>
      <c r="G173" s="368"/>
      <c r="H173" s="368"/>
      <c r="I173" s="368"/>
      <c r="J173" s="369"/>
      <c r="K173" s="369"/>
      <c r="L173" s="368"/>
      <c r="M173" s="368"/>
      <c r="N173" s="369"/>
      <c r="O173" s="369"/>
      <c r="P173" s="368"/>
      <c r="Q173" s="368"/>
      <c r="R173" s="369"/>
      <c r="S173" s="369"/>
      <c r="T173" s="368"/>
      <c r="U173" s="368"/>
      <c r="V173" s="369"/>
      <c r="W173" s="369"/>
      <c r="X173" s="368"/>
      <c r="Y173" s="368"/>
      <c r="Z173" s="369"/>
      <c r="AA173" s="369"/>
    </row>
    <row r="174" spans="1:27" ht="4.95" customHeight="1" x14ac:dyDescent="0.3">
      <c r="A174" s="18"/>
      <c r="B174" s="164"/>
      <c r="C174" s="164"/>
      <c r="D174" s="164"/>
      <c r="E174" s="164"/>
      <c r="F174" s="368"/>
      <c r="G174" s="368"/>
      <c r="H174" s="368"/>
      <c r="I174" s="368"/>
      <c r="J174" s="369"/>
      <c r="K174" s="369"/>
      <c r="L174" s="368"/>
      <c r="M174" s="368"/>
      <c r="N174" s="369"/>
      <c r="O174" s="369"/>
      <c r="P174" s="368"/>
      <c r="Q174" s="368"/>
      <c r="R174" s="369"/>
      <c r="S174" s="369"/>
      <c r="T174" s="368"/>
      <c r="U174" s="368"/>
      <c r="V174" s="369"/>
      <c r="W174" s="369"/>
      <c r="X174" s="368"/>
      <c r="Y174" s="368"/>
      <c r="Z174" s="369"/>
      <c r="AA174" s="369"/>
    </row>
    <row r="175" spans="1:27" x14ac:dyDescent="0.3">
      <c r="A175" s="18"/>
      <c r="B175" s="164"/>
      <c r="C175" s="258" t="s">
        <v>93</v>
      </c>
      <c r="D175" s="261"/>
      <c r="E175" s="261"/>
      <c r="F175" s="368">
        <v>440</v>
      </c>
      <c r="G175" s="368"/>
      <c r="H175" s="368">
        <v>425</v>
      </c>
      <c r="I175" s="368"/>
      <c r="J175" s="369">
        <f t="shared" si="56"/>
        <v>96.590909090909093</v>
      </c>
      <c r="K175" s="369"/>
      <c r="L175" s="368">
        <v>398</v>
      </c>
      <c r="M175" s="368"/>
      <c r="N175" s="369">
        <f t="shared" ref="N175" si="109">+L175/$F175*100</f>
        <v>90.454545454545453</v>
      </c>
      <c r="O175" s="369"/>
      <c r="P175" s="368">
        <v>373</v>
      </c>
      <c r="Q175" s="368"/>
      <c r="R175" s="369">
        <f t="shared" ref="R175" si="110">+P175/$F175*100</f>
        <v>84.77272727272728</v>
      </c>
      <c r="S175" s="369"/>
      <c r="T175" s="368">
        <v>337</v>
      </c>
      <c r="U175" s="368"/>
      <c r="V175" s="369">
        <f t="shared" ref="V175" si="111">+T175/$F175*100</f>
        <v>76.590909090909093</v>
      </c>
      <c r="W175" s="369"/>
      <c r="X175" s="368">
        <v>274</v>
      </c>
      <c r="Y175" s="368"/>
      <c r="Z175" s="369">
        <f t="shared" ref="Z175" si="112">+X175/$F175*100</f>
        <v>62.272727272727266</v>
      </c>
      <c r="AA175" s="369"/>
    </row>
    <row r="176" spans="1:27" x14ac:dyDescent="0.3">
      <c r="A176" s="18"/>
      <c r="B176" s="164"/>
      <c r="C176" s="370" t="s">
        <v>94</v>
      </c>
      <c r="D176" s="261"/>
      <c r="E176" s="261"/>
      <c r="F176" s="368"/>
      <c r="G176" s="368"/>
      <c r="H176" s="368"/>
      <c r="I176" s="368"/>
      <c r="J176" s="369"/>
      <c r="K176" s="369"/>
      <c r="L176" s="368"/>
      <c r="M176" s="368"/>
      <c r="N176" s="369"/>
      <c r="O176" s="369"/>
      <c r="P176" s="368"/>
      <c r="Q176" s="368"/>
      <c r="R176" s="369"/>
      <c r="S176" s="369"/>
      <c r="T176" s="368"/>
      <c r="U176" s="368"/>
      <c r="V176" s="369"/>
      <c r="W176" s="369"/>
      <c r="X176" s="368"/>
      <c r="Y176" s="368"/>
      <c r="Z176" s="369"/>
      <c r="AA176" s="369"/>
    </row>
    <row r="177" spans="1:27" ht="4.95" customHeight="1" x14ac:dyDescent="0.3">
      <c r="A177" s="18"/>
      <c r="B177" s="164"/>
      <c r="C177" s="164"/>
      <c r="D177" s="164"/>
      <c r="E177" s="164"/>
      <c r="F177" s="368"/>
      <c r="G177" s="368"/>
      <c r="H177" s="368"/>
      <c r="I177" s="368"/>
      <c r="J177" s="369"/>
      <c r="K177" s="369"/>
      <c r="L177" s="368"/>
      <c r="M177" s="368"/>
      <c r="N177" s="369"/>
      <c r="O177" s="369"/>
      <c r="P177" s="368"/>
      <c r="Q177" s="368"/>
      <c r="R177" s="369"/>
      <c r="S177" s="369"/>
      <c r="T177" s="368"/>
      <c r="U177" s="368"/>
      <c r="V177" s="369"/>
      <c r="W177" s="369"/>
      <c r="X177" s="368"/>
      <c r="Y177" s="368"/>
      <c r="Z177" s="369"/>
      <c r="AA177" s="369"/>
    </row>
    <row r="178" spans="1:27" ht="12.75" customHeight="1" x14ac:dyDescent="0.3">
      <c r="A178" s="167"/>
      <c r="B178" s="374"/>
      <c r="C178" s="375" t="s">
        <v>130</v>
      </c>
      <c r="D178" s="375"/>
      <c r="E178" s="375"/>
      <c r="F178" s="64">
        <v>1200</v>
      </c>
      <c r="G178" s="64"/>
      <c r="H178" s="64">
        <v>1175</v>
      </c>
      <c r="I178" s="64"/>
      <c r="J178" s="376">
        <f t="shared" si="56"/>
        <v>97.916666666666657</v>
      </c>
      <c r="K178" s="376"/>
      <c r="L178" s="64">
        <v>1090</v>
      </c>
      <c r="M178" s="64"/>
      <c r="N178" s="376">
        <f t="shared" ref="N178" si="113">+L178/$F178*100</f>
        <v>90.833333333333329</v>
      </c>
      <c r="O178" s="376"/>
      <c r="P178" s="64">
        <v>1025</v>
      </c>
      <c r="Q178" s="64"/>
      <c r="R178" s="376">
        <f t="shared" ref="R178" si="114">+P178/$F178*100</f>
        <v>85.416666666666657</v>
      </c>
      <c r="S178" s="376"/>
      <c r="T178" s="64">
        <v>930</v>
      </c>
      <c r="U178" s="64"/>
      <c r="V178" s="376">
        <f t="shared" ref="V178" si="115">+T178/$F178*100</f>
        <v>77.5</v>
      </c>
      <c r="W178" s="376"/>
      <c r="X178" s="64">
        <v>812</v>
      </c>
      <c r="Y178" s="64"/>
      <c r="Z178" s="376">
        <f t="shared" ref="Z178" si="116">+X178/$F178*100</f>
        <v>67.666666666666657</v>
      </c>
      <c r="AA178" s="376"/>
    </row>
    <row r="179" spans="1:27" x14ac:dyDescent="0.3">
      <c r="A179" s="167"/>
      <c r="B179" s="374"/>
      <c r="C179" s="375" t="s">
        <v>131</v>
      </c>
      <c r="D179" s="375"/>
      <c r="E179" s="375"/>
      <c r="F179" s="64"/>
      <c r="G179" s="64"/>
      <c r="H179" s="64"/>
      <c r="I179" s="64"/>
      <c r="J179" s="376"/>
      <c r="K179" s="376"/>
      <c r="L179" s="64"/>
      <c r="M179" s="64"/>
      <c r="N179" s="376"/>
      <c r="O179" s="376"/>
      <c r="P179" s="64"/>
      <c r="Q179" s="64"/>
      <c r="R179" s="376"/>
      <c r="S179" s="376"/>
      <c r="T179" s="64"/>
      <c r="U179" s="64"/>
      <c r="V179" s="376"/>
      <c r="W179" s="376"/>
      <c r="X179" s="64"/>
      <c r="Y179" s="64"/>
      <c r="Z179" s="376"/>
      <c r="AA179" s="376"/>
    </row>
    <row r="180" spans="1:27" x14ac:dyDescent="0.3">
      <c r="A180" s="18"/>
      <c r="B180" s="374"/>
      <c r="C180" s="377" t="s">
        <v>95</v>
      </c>
      <c r="D180" s="378"/>
      <c r="E180" s="378"/>
      <c r="F180" s="64"/>
      <c r="G180" s="64"/>
      <c r="H180" s="64"/>
      <c r="I180" s="64"/>
      <c r="J180" s="376"/>
      <c r="K180" s="376"/>
      <c r="L180" s="64"/>
      <c r="M180" s="64"/>
      <c r="N180" s="376"/>
      <c r="O180" s="376"/>
      <c r="P180" s="64"/>
      <c r="Q180" s="64"/>
      <c r="R180" s="376"/>
      <c r="S180" s="376"/>
      <c r="T180" s="64"/>
      <c r="U180" s="64"/>
      <c r="V180" s="376"/>
      <c r="W180" s="376"/>
      <c r="X180" s="64"/>
      <c r="Y180" s="64"/>
      <c r="Z180" s="376"/>
      <c r="AA180" s="376"/>
    </row>
    <row r="181" spans="1:27" ht="13.8" thickBot="1" x14ac:dyDescent="0.35">
      <c r="A181" s="72"/>
      <c r="B181" s="72"/>
      <c r="C181" s="72"/>
      <c r="D181" s="72"/>
      <c r="E181" s="72"/>
      <c r="F181" s="202"/>
      <c r="G181" s="202"/>
      <c r="H181" s="202"/>
      <c r="I181" s="202"/>
      <c r="J181" s="351"/>
      <c r="K181" s="351"/>
      <c r="L181" s="202"/>
      <c r="M181" s="202"/>
      <c r="N181" s="72"/>
      <c r="O181" s="72"/>
      <c r="P181" s="202"/>
      <c r="Q181" s="202"/>
      <c r="R181" s="351"/>
      <c r="S181" s="351"/>
      <c r="T181" s="202"/>
      <c r="U181" s="202"/>
      <c r="V181" s="72"/>
      <c r="W181" s="72"/>
      <c r="X181" s="202"/>
      <c r="Y181" s="202"/>
      <c r="Z181" s="351"/>
      <c r="AA181" s="351"/>
    </row>
    <row r="182" spans="1:27" x14ac:dyDescent="0.3">
      <c r="A182" s="353" t="s">
        <v>169</v>
      </c>
      <c r="B182" s="353"/>
      <c r="C182" s="353"/>
      <c r="D182" s="353"/>
      <c r="E182" s="353"/>
      <c r="F182" s="353"/>
      <c r="G182" s="353"/>
      <c r="H182" s="353"/>
      <c r="I182" s="353"/>
      <c r="J182" s="353"/>
      <c r="K182" s="353"/>
      <c r="L182" s="353"/>
      <c r="M182" s="353"/>
      <c r="N182" s="353"/>
      <c r="O182" s="353"/>
      <c r="P182" s="353"/>
      <c r="Q182" s="353"/>
      <c r="R182" s="353"/>
      <c r="S182" s="353"/>
      <c r="T182" s="353"/>
      <c r="U182" s="353"/>
      <c r="V182" s="353"/>
      <c r="W182" s="353"/>
      <c r="X182" s="353"/>
      <c r="Y182" s="353"/>
      <c r="Z182" s="353"/>
      <c r="AA182" s="353"/>
    </row>
    <row r="183" spans="1:27" x14ac:dyDescent="0.3">
      <c r="A183" s="354" t="s">
        <v>184</v>
      </c>
      <c r="B183" s="354"/>
      <c r="C183" s="354"/>
      <c r="D183" s="354"/>
      <c r="E183" s="354"/>
      <c r="F183" s="354"/>
      <c r="G183" s="354"/>
      <c r="H183" s="354"/>
      <c r="I183" s="354"/>
      <c r="J183" s="354"/>
      <c r="K183" s="354"/>
      <c r="L183" s="354"/>
      <c r="M183" s="354"/>
      <c r="N183" s="354"/>
      <c r="O183" s="354"/>
      <c r="P183" s="354"/>
      <c r="Q183" s="354"/>
      <c r="R183" s="354"/>
      <c r="S183" s="354"/>
      <c r="T183" s="354"/>
      <c r="U183" s="354"/>
      <c r="V183" s="354"/>
      <c r="W183" s="354"/>
      <c r="X183" s="354"/>
      <c r="Y183" s="354"/>
      <c r="Z183" s="354"/>
      <c r="AA183" s="354"/>
    </row>
    <row r="184" spans="1:27" ht="13.8" thickBot="1" x14ac:dyDescent="0.35">
      <c r="A184" s="18"/>
      <c r="B184" s="18"/>
      <c r="C184" s="18"/>
      <c r="D184" s="18"/>
      <c r="E184" s="18"/>
      <c r="F184" s="329"/>
      <c r="G184" s="329"/>
      <c r="H184" s="329"/>
      <c r="I184" s="329"/>
      <c r="J184" s="330"/>
      <c r="K184" s="330"/>
      <c r="L184" s="329"/>
      <c r="M184" s="329"/>
      <c r="N184" s="18"/>
      <c r="O184" s="18"/>
      <c r="P184" s="329"/>
      <c r="Q184" s="329"/>
      <c r="R184" s="330"/>
      <c r="S184" s="330"/>
      <c r="T184" s="329"/>
      <c r="U184" s="329"/>
      <c r="V184" s="18"/>
      <c r="W184" s="18"/>
      <c r="X184" s="329"/>
      <c r="Y184" s="329"/>
      <c r="Z184" s="330"/>
      <c r="AA184" s="330"/>
    </row>
    <row r="185" spans="1:27" ht="36" customHeight="1" thickBot="1" x14ac:dyDescent="0.35">
      <c r="A185" s="355"/>
      <c r="B185" s="317" t="s">
        <v>220</v>
      </c>
      <c r="C185" s="317"/>
      <c r="D185" s="317"/>
      <c r="E185" s="318"/>
      <c r="F185" s="293" t="s">
        <v>25</v>
      </c>
      <c r="G185" s="356"/>
      <c r="H185" s="357" t="s">
        <v>32</v>
      </c>
      <c r="I185" s="357"/>
      <c r="J185" s="357"/>
      <c r="K185" s="358"/>
      <c r="L185" s="357" t="s">
        <v>21</v>
      </c>
      <c r="M185" s="357"/>
      <c r="N185" s="357"/>
      <c r="O185" s="358"/>
      <c r="P185" s="357" t="s">
        <v>29</v>
      </c>
      <c r="Q185" s="357"/>
      <c r="R185" s="357"/>
      <c r="S185" s="358"/>
      <c r="T185" s="357" t="s">
        <v>31</v>
      </c>
      <c r="U185" s="357"/>
      <c r="V185" s="357"/>
      <c r="W185" s="358"/>
      <c r="X185" s="357" t="s">
        <v>30</v>
      </c>
      <c r="Y185" s="357"/>
      <c r="Z185" s="357"/>
      <c r="AA185" s="358"/>
    </row>
    <row r="186" spans="1:27" ht="37.200000000000003" customHeight="1" x14ac:dyDescent="0.3">
      <c r="A186" s="167"/>
      <c r="B186" s="301"/>
      <c r="C186" s="301"/>
      <c r="D186" s="301"/>
      <c r="E186" s="312"/>
      <c r="F186" s="298"/>
      <c r="G186" s="359"/>
      <c r="H186" s="302" t="s">
        <v>134</v>
      </c>
      <c r="I186" s="360"/>
      <c r="J186" s="303" t="s">
        <v>118</v>
      </c>
      <c r="K186" s="303"/>
      <c r="L186" s="302" t="s">
        <v>134</v>
      </c>
      <c r="M186" s="360"/>
      <c r="N186" s="303" t="s">
        <v>118</v>
      </c>
      <c r="O186" s="303"/>
      <c r="P186" s="302" t="s">
        <v>134</v>
      </c>
      <c r="Q186" s="360"/>
      <c r="R186" s="303" t="s">
        <v>118</v>
      </c>
      <c r="S186" s="303"/>
      <c r="T186" s="302" t="s">
        <v>134</v>
      </c>
      <c r="U186" s="360"/>
      <c r="V186" s="303" t="s">
        <v>118</v>
      </c>
      <c r="W186" s="303"/>
      <c r="X186" s="302" t="s">
        <v>134</v>
      </c>
      <c r="Y186" s="360"/>
      <c r="Z186" s="303" t="s">
        <v>118</v>
      </c>
      <c r="AA186" s="303"/>
    </row>
    <row r="187" spans="1:27" ht="18.600000000000001" customHeight="1" thickBot="1" x14ac:dyDescent="0.35">
      <c r="A187" s="72"/>
      <c r="B187" s="361"/>
      <c r="C187" s="361"/>
      <c r="D187" s="361"/>
      <c r="E187" s="307"/>
      <c r="F187" s="362"/>
      <c r="G187" s="363"/>
      <c r="H187" s="364"/>
      <c r="I187" s="364"/>
      <c r="J187" s="310" t="s">
        <v>62</v>
      </c>
      <c r="K187" s="310"/>
      <c r="L187" s="364"/>
      <c r="M187" s="364"/>
      <c r="N187" s="310" t="s">
        <v>62</v>
      </c>
      <c r="O187" s="310"/>
      <c r="P187" s="364"/>
      <c r="Q187" s="364"/>
      <c r="R187" s="310" t="s">
        <v>62</v>
      </c>
      <c r="S187" s="310"/>
      <c r="T187" s="364"/>
      <c r="U187" s="364"/>
      <c r="V187" s="310" t="s">
        <v>62</v>
      </c>
      <c r="W187" s="310"/>
      <c r="X187" s="364"/>
      <c r="Y187" s="364"/>
      <c r="Z187" s="310" t="s">
        <v>62</v>
      </c>
      <c r="AA187" s="310"/>
    </row>
    <row r="188" spans="1:27" ht="4.95" customHeight="1" x14ac:dyDescent="0.3">
      <c r="A188" s="355"/>
      <c r="B188" s="318"/>
      <c r="C188" s="318"/>
      <c r="D188" s="318"/>
      <c r="E188" s="318"/>
      <c r="F188" s="294"/>
      <c r="G188" s="356"/>
      <c r="H188" s="365"/>
      <c r="I188" s="365"/>
      <c r="J188" s="322"/>
      <c r="K188" s="322"/>
      <c r="L188" s="365"/>
      <c r="M188" s="365"/>
      <c r="N188" s="322"/>
      <c r="O188" s="322"/>
      <c r="P188" s="365"/>
      <c r="Q188" s="365"/>
      <c r="R188" s="322"/>
      <c r="S188" s="322"/>
      <c r="T188" s="365"/>
      <c r="U188" s="365"/>
      <c r="V188" s="322"/>
      <c r="W188" s="322"/>
      <c r="X188" s="365"/>
      <c r="Y188" s="365"/>
      <c r="Z188" s="322"/>
      <c r="AA188" s="322"/>
    </row>
    <row r="189" spans="1:27" x14ac:dyDescent="0.3">
      <c r="A189" s="271" t="s">
        <v>148</v>
      </c>
      <c r="B189" s="271"/>
      <c r="C189" s="271"/>
      <c r="D189" s="271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1"/>
      <c r="T189" s="271"/>
      <c r="U189" s="271"/>
      <c r="V189" s="271"/>
      <c r="W189" s="271"/>
      <c r="X189" s="271"/>
      <c r="Y189" s="271"/>
      <c r="Z189" s="271"/>
      <c r="AA189" s="271"/>
    </row>
    <row r="190" spans="1:27" x14ac:dyDescent="0.3">
      <c r="A190" s="272" t="s">
        <v>149</v>
      </c>
      <c r="B190" s="271"/>
      <c r="C190" s="271"/>
      <c r="D190" s="271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1"/>
      <c r="T190" s="271"/>
      <c r="U190" s="271"/>
      <c r="V190" s="271"/>
      <c r="W190" s="271"/>
      <c r="X190" s="271"/>
      <c r="Y190" s="271"/>
      <c r="Z190" s="271"/>
      <c r="AA190" s="271"/>
    </row>
    <row r="191" spans="1:27" s="224" customFormat="1" ht="4.95" customHeight="1" x14ac:dyDescent="0.3">
      <c r="A191" s="366"/>
      <c r="B191" s="366"/>
      <c r="C191" s="366"/>
      <c r="D191" s="366"/>
      <c r="E191" s="366"/>
      <c r="F191" s="366"/>
      <c r="G191" s="366"/>
      <c r="H191" s="366"/>
      <c r="I191" s="366"/>
      <c r="J191" s="366"/>
      <c r="K191" s="366"/>
      <c r="L191" s="366"/>
      <c r="M191" s="366"/>
      <c r="N191" s="366"/>
      <c r="O191" s="366"/>
      <c r="P191" s="366"/>
      <c r="Q191" s="366"/>
      <c r="R191" s="366"/>
      <c r="S191" s="366"/>
      <c r="T191" s="366"/>
      <c r="U191" s="366"/>
      <c r="V191" s="366"/>
      <c r="W191" s="366"/>
      <c r="X191" s="366"/>
      <c r="Y191" s="366"/>
      <c r="Z191" s="366"/>
      <c r="AA191" s="366"/>
    </row>
    <row r="192" spans="1:27" x14ac:dyDescent="0.3">
      <c r="A192" s="225"/>
      <c r="B192" s="273" t="s">
        <v>38</v>
      </c>
      <c r="C192" s="273"/>
      <c r="D192" s="273"/>
      <c r="E192" s="273"/>
      <c r="F192" s="226">
        <f>+F195+F210+F229+F275+F300</f>
        <v>47247</v>
      </c>
      <c r="G192" s="226"/>
      <c r="H192" s="226">
        <f>+H195+H210+H229+H275+H300</f>
        <v>44506</v>
      </c>
      <c r="I192" s="226"/>
      <c r="J192" s="227">
        <f>+H192/$F192*100</f>
        <v>94.198573454399224</v>
      </c>
      <c r="K192" s="227"/>
      <c r="L192" s="226">
        <f>+L195+L210+L229+L275+L300</f>
        <v>41858</v>
      </c>
      <c r="M192" s="226"/>
      <c r="N192" s="227">
        <f>+L192/$F192*100</f>
        <v>88.593984803267929</v>
      </c>
      <c r="O192" s="227"/>
      <c r="P192" s="226">
        <f>+P195+P210+P229+P275+P300</f>
        <v>39910</v>
      </c>
      <c r="Q192" s="226"/>
      <c r="R192" s="227">
        <f>+P192/$F192*100</f>
        <v>84.47097170190699</v>
      </c>
      <c r="S192" s="227"/>
      <c r="T192" s="226">
        <f>+T195+T210+T229+T275+T300</f>
        <v>34510</v>
      </c>
      <c r="U192" s="226"/>
      <c r="V192" s="227">
        <f>+T192/$F192*100</f>
        <v>73.041674603678544</v>
      </c>
      <c r="W192" s="227"/>
      <c r="X192" s="226">
        <f>+X195+X210+X229+X275+X300</f>
        <v>31424</v>
      </c>
      <c r="Y192" s="226"/>
      <c r="Z192" s="227">
        <f>+X192/$F192*100</f>
        <v>66.510042965690943</v>
      </c>
      <c r="AA192" s="227"/>
    </row>
    <row r="193" spans="1:27" x14ac:dyDescent="0.3">
      <c r="A193" s="225"/>
      <c r="B193" s="274" t="s">
        <v>39</v>
      </c>
      <c r="C193" s="273"/>
      <c r="D193" s="273"/>
      <c r="E193" s="273"/>
      <c r="F193" s="226"/>
      <c r="G193" s="226"/>
      <c r="H193" s="226"/>
      <c r="I193" s="226"/>
      <c r="J193" s="227"/>
      <c r="K193" s="227"/>
      <c r="L193" s="226"/>
      <c r="M193" s="226"/>
      <c r="N193" s="227"/>
      <c r="O193" s="227"/>
      <c r="P193" s="226"/>
      <c r="Q193" s="226"/>
      <c r="R193" s="227"/>
      <c r="S193" s="227"/>
      <c r="T193" s="226"/>
      <c r="U193" s="226"/>
      <c r="V193" s="227"/>
      <c r="W193" s="227"/>
      <c r="X193" s="226"/>
      <c r="Y193" s="226"/>
      <c r="Z193" s="227"/>
      <c r="AA193" s="227"/>
    </row>
    <row r="194" spans="1:27" ht="4.8" customHeight="1" x14ac:dyDescent="0.3">
      <c r="A194" s="18"/>
      <c r="B194" s="137"/>
      <c r="C194" s="137"/>
      <c r="D194" s="137"/>
      <c r="E194" s="137"/>
      <c r="F194" s="367"/>
      <c r="G194" s="367"/>
      <c r="H194" s="367"/>
      <c r="I194" s="367"/>
      <c r="J194" s="327"/>
      <c r="K194" s="327"/>
      <c r="L194" s="367"/>
      <c r="M194" s="367"/>
      <c r="N194" s="327"/>
      <c r="O194" s="327"/>
      <c r="P194" s="367"/>
      <c r="Q194" s="367"/>
      <c r="R194" s="327"/>
      <c r="S194" s="327"/>
      <c r="T194" s="367"/>
      <c r="U194" s="367"/>
      <c r="V194" s="327"/>
      <c r="W194" s="327"/>
      <c r="X194" s="367"/>
      <c r="Y194" s="367"/>
      <c r="Z194" s="327"/>
      <c r="AA194" s="327"/>
    </row>
    <row r="195" spans="1:27" x14ac:dyDescent="0.3">
      <c r="A195" s="228"/>
      <c r="B195" s="275" t="s">
        <v>40</v>
      </c>
      <c r="C195" s="277"/>
      <c r="D195" s="277"/>
      <c r="E195" s="277"/>
      <c r="F195" s="229">
        <f>SUM(F198:F207)</f>
        <v>1519</v>
      </c>
      <c r="G195" s="229"/>
      <c r="H195" s="229">
        <f>SUM(H198:H207)</f>
        <v>1427</v>
      </c>
      <c r="I195" s="229"/>
      <c r="J195" s="230">
        <f>H195/$F195*100</f>
        <v>93.943383805134957</v>
      </c>
      <c r="K195" s="230"/>
      <c r="L195" s="229">
        <f>SUM(L198:L207)</f>
        <v>1323</v>
      </c>
      <c r="M195" s="229"/>
      <c r="N195" s="230">
        <f>L195/$F195*100</f>
        <v>87.096774193548384</v>
      </c>
      <c r="O195" s="230"/>
      <c r="P195" s="229">
        <f>SUM(P198:P207)</f>
        <v>1273</v>
      </c>
      <c r="Q195" s="229"/>
      <c r="R195" s="230">
        <f>P195/$F195*100</f>
        <v>83.805134957208693</v>
      </c>
      <c r="S195" s="230"/>
      <c r="T195" s="229">
        <f>SUM(T198:T207)</f>
        <v>1076</v>
      </c>
      <c r="U195" s="229"/>
      <c r="V195" s="230">
        <f>T195/$F195*100</f>
        <v>70.836076366030284</v>
      </c>
      <c r="W195" s="230"/>
      <c r="X195" s="229">
        <f>SUM(X198:X207)</f>
        <v>978</v>
      </c>
      <c r="Y195" s="229"/>
      <c r="Z195" s="230">
        <f>X195/$F195*100</f>
        <v>64.384463462804476</v>
      </c>
      <c r="AA195" s="230"/>
    </row>
    <row r="196" spans="1:27" x14ac:dyDescent="0.3">
      <c r="A196" s="228"/>
      <c r="B196" s="276" t="s">
        <v>41</v>
      </c>
      <c r="C196" s="277"/>
      <c r="D196" s="277"/>
      <c r="E196" s="277"/>
      <c r="F196" s="229"/>
      <c r="G196" s="229"/>
      <c r="H196" s="229"/>
      <c r="I196" s="229"/>
      <c r="J196" s="230"/>
      <c r="K196" s="230"/>
      <c r="L196" s="229"/>
      <c r="M196" s="229"/>
      <c r="N196" s="230"/>
      <c r="O196" s="230"/>
      <c r="P196" s="229"/>
      <c r="Q196" s="229"/>
      <c r="R196" s="230"/>
      <c r="S196" s="230"/>
      <c r="T196" s="229"/>
      <c r="U196" s="229"/>
      <c r="V196" s="230"/>
      <c r="W196" s="230"/>
      <c r="X196" s="229"/>
      <c r="Y196" s="229"/>
      <c r="Z196" s="230"/>
      <c r="AA196" s="230"/>
    </row>
    <row r="197" spans="1:27" s="224" customFormat="1" ht="4.8" customHeight="1" x14ac:dyDescent="0.3">
      <c r="A197" s="18"/>
      <c r="B197" s="164"/>
      <c r="C197" s="164"/>
      <c r="D197" s="164"/>
      <c r="E197" s="164"/>
      <c r="F197" s="367"/>
      <c r="G197" s="367"/>
      <c r="H197" s="367"/>
      <c r="I197" s="367"/>
      <c r="J197" s="327"/>
      <c r="K197" s="327"/>
      <c r="L197" s="367"/>
      <c r="M197" s="367"/>
      <c r="N197" s="327"/>
      <c r="O197" s="327"/>
      <c r="P197" s="367"/>
      <c r="Q197" s="367"/>
      <c r="R197" s="327"/>
      <c r="S197" s="327"/>
      <c r="T197" s="367"/>
      <c r="U197" s="367"/>
      <c r="V197" s="327"/>
      <c r="W197" s="327"/>
      <c r="X197" s="367"/>
      <c r="Y197" s="367"/>
      <c r="Z197" s="327"/>
      <c r="AA197" s="327"/>
    </row>
    <row r="198" spans="1:27" x14ac:dyDescent="0.3">
      <c r="A198" s="18"/>
      <c r="B198" s="164"/>
      <c r="C198" s="258" t="s">
        <v>48</v>
      </c>
      <c r="D198" s="261"/>
      <c r="E198" s="261"/>
      <c r="F198" s="329">
        <v>876</v>
      </c>
      <c r="G198" s="329"/>
      <c r="H198" s="329">
        <v>820</v>
      </c>
      <c r="I198" s="329"/>
      <c r="J198" s="369">
        <f t="shared" ref="J198:J207" si="117">+H198/$F198*100</f>
        <v>93.607305936073061</v>
      </c>
      <c r="K198" s="369"/>
      <c r="L198" s="329">
        <v>762</v>
      </c>
      <c r="M198" s="329"/>
      <c r="N198" s="369">
        <f>+L198/$F198*100</f>
        <v>86.986301369863014</v>
      </c>
      <c r="O198" s="369"/>
      <c r="P198" s="329">
        <v>735</v>
      </c>
      <c r="Q198" s="329"/>
      <c r="R198" s="369">
        <f t="shared" ref="R198" si="118">+P198/$F198*100</f>
        <v>83.904109589041099</v>
      </c>
      <c r="S198" s="369"/>
      <c r="T198" s="329">
        <v>614</v>
      </c>
      <c r="U198" s="329"/>
      <c r="V198" s="369">
        <f t="shared" ref="V198" si="119">+T198/$F198*100</f>
        <v>70.091324200913235</v>
      </c>
      <c r="W198" s="369"/>
      <c r="X198" s="329">
        <v>565</v>
      </c>
      <c r="Y198" s="329"/>
      <c r="Z198" s="369">
        <f t="shared" ref="Z198" si="120">+X198/$F198*100</f>
        <v>64.49771689497716</v>
      </c>
      <c r="AA198" s="369"/>
    </row>
    <row r="199" spans="1:27" x14ac:dyDescent="0.3">
      <c r="A199" s="18"/>
      <c r="B199" s="164"/>
      <c r="C199" s="370" t="s">
        <v>49</v>
      </c>
      <c r="D199" s="261"/>
      <c r="E199" s="261"/>
      <c r="F199" s="329"/>
      <c r="G199" s="329"/>
      <c r="H199" s="329"/>
      <c r="I199" s="329"/>
      <c r="J199" s="369"/>
      <c r="K199" s="369"/>
      <c r="L199" s="329"/>
      <c r="M199" s="329"/>
      <c r="N199" s="369"/>
      <c r="O199" s="369"/>
      <c r="P199" s="329"/>
      <c r="Q199" s="329"/>
      <c r="R199" s="369"/>
      <c r="S199" s="369"/>
      <c r="T199" s="329"/>
      <c r="U199" s="329"/>
      <c r="V199" s="369"/>
      <c r="W199" s="369"/>
      <c r="X199" s="329"/>
      <c r="Y199" s="329"/>
      <c r="Z199" s="369"/>
      <c r="AA199" s="369"/>
    </row>
    <row r="200" spans="1:27" ht="5.4" customHeight="1" x14ac:dyDescent="0.3">
      <c r="A200" s="18"/>
      <c r="B200" s="164"/>
      <c r="C200" s="164"/>
      <c r="D200" s="164"/>
      <c r="E200" s="164"/>
      <c r="F200" s="329"/>
      <c r="G200" s="329"/>
      <c r="H200" s="329"/>
      <c r="I200" s="329"/>
      <c r="J200" s="369"/>
      <c r="K200" s="369"/>
      <c r="L200" s="329"/>
      <c r="M200" s="329"/>
      <c r="N200" s="369"/>
      <c r="O200" s="369"/>
      <c r="P200" s="329"/>
      <c r="Q200" s="329"/>
      <c r="R200" s="369"/>
      <c r="S200" s="369"/>
      <c r="T200" s="329"/>
      <c r="U200" s="329"/>
      <c r="V200" s="369"/>
      <c r="W200" s="369"/>
      <c r="X200" s="329"/>
      <c r="Y200" s="329"/>
      <c r="Z200" s="369"/>
      <c r="AA200" s="369"/>
    </row>
    <row r="201" spans="1:27" x14ac:dyDescent="0.3">
      <c r="A201" s="18"/>
      <c r="B201" s="164"/>
      <c r="C201" s="258" t="s">
        <v>50</v>
      </c>
      <c r="D201" s="261"/>
      <c r="E201" s="261"/>
      <c r="F201" s="329">
        <v>168</v>
      </c>
      <c r="G201" s="329"/>
      <c r="H201" s="329">
        <v>155</v>
      </c>
      <c r="I201" s="329"/>
      <c r="J201" s="369">
        <f t="shared" si="117"/>
        <v>92.261904761904773</v>
      </c>
      <c r="K201" s="369"/>
      <c r="L201" s="329">
        <v>142</v>
      </c>
      <c r="M201" s="329"/>
      <c r="N201" s="369">
        <f>+L201/$F201*100</f>
        <v>84.523809523809518</v>
      </c>
      <c r="O201" s="369"/>
      <c r="P201" s="329">
        <v>134</v>
      </c>
      <c r="Q201" s="329"/>
      <c r="R201" s="369">
        <f t="shared" ref="R201" si="121">+P201/$F201*100</f>
        <v>79.761904761904773</v>
      </c>
      <c r="S201" s="369"/>
      <c r="T201" s="329">
        <v>112</v>
      </c>
      <c r="U201" s="329"/>
      <c r="V201" s="369">
        <f t="shared" ref="V201" si="122">+T201/$F201*100</f>
        <v>66.666666666666657</v>
      </c>
      <c r="W201" s="369"/>
      <c r="X201" s="329">
        <v>96</v>
      </c>
      <c r="Y201" s="329"/>
      <c r="Z201" s="369">
        <f t="shared" ref="Z201" si="123">+X201/$F201*100</f>
        <v>57.142857142857139</v>
      </c>
      <c r="AA201" s="369"/>
    </row>
    <row r="202" spans="1:27" x14ac:dyDescent="0.3">
      <c r="A202" s="18"/>
      <c r="B202" s="164"/>
      <c r="C202" s="370" t="s">
        <v>51</v>
      </c>
      <c r="D202" s="261"/>
      <c r="E202" s="261"/>
      <c r="F202" s="329"/>
      <c r="G202" s="329"/>
      <c r="H202" s="329"/>
      <c r="I202" s="329"/>
      <c r="J202" s="369"/>
      <c r="K202" s="369"/>
      <c r="L202" s="329"/>
      <c r="M202" s="329"/>
      <c r="N202" s="369"/>
      <c r="O202" s="369"/>
      <c r="P202" s="329"/>
      <c r="Q202" s="329"/>
      <c r="R202" s="369"/>
      <c r="S202" s="369"/>
      <c r="T202" s="329"/>
      <c r="U202" s="329"/>
      <c r="V202" s="369"/>
      <c r="W202" s="369"/>
      <c r="X202" s="329"/>
      <c r="Y202" s="329"/>
      <c r="Z202" s="369"/>
      <c r="AA202" s="369"/>
    </row>
    <row r="203" spans="1:27" ht="5.4" customHeight="1" x14ac:dyDescent="0.3">
      <c r="A203" s="18"/>
      <c r="B203" s="164"/>
      <c r="C203" s="164"/>
      <c r="D203" s="164"/>
      <c r="E203" s="164"/>
      <c r="F203" s="329"/>
      <c r="G203" s="329"/>
      <c r="H203" s="329"/>
      <c r="I203" s="329"/>
      <c r="J203" s="369"/>
      <c r="K203" s="369"/>
      <c r="L203" s="329"/>
      <c r="M203" s="329"/>
      <c r="N203" s="369"/>
      <c r="O203" s="369"/>
      <c r="P203" s="329"/>
      <c r="Q203" s="329"/>
      <c r="R203" s="369"/>
      <c r="S203" s="369"/>
      <c r="T203" s="329"/>
      <c r="U203" s="329"/>
      <c r="V203" s="369"/>
      <c r="W203" s="369"/>
      <c r="X203" s="329"/>
      <c r="Y203" s="329"/>
      <c r="Z203" s="369"/>
      <c r="AA203" s="369"/>
    </row>
    <row r="204" spans="1:27" x14ac:dyDescent="0.3">
      <c r="A204" s="18"/>
      <c r="B204" s="164"/>
      <c r="C204" s="258" t="s">
        <v>52</v>
      </c>
      <c r="D204" s="258"/>
      <c r="E204" s="258"/>
      <c r="F204" s="329">
        <v>300</v>
      </c>
      <c r="G204" s="329"/>
      <c r="H204" s="329">
        <v>293</v>
      </c>
      <c r="I204" s="329"/>
      <c r="J204" s="369">
        <f t="shared" si="117"/>
        <v>97.666666666666671</v>
      </c>
      <c r="K204" s="369"/>
      <c r="L204" s="329">
        <v>272</v>
      </c>
      <c r="M204" s="329"/>
      <c r="N204" s="369">
        <f>+L204/$F204*100</f>
        <v>90.666666666666657</v>
      </c>
      <c r="O204" s="369"/>
      <c r="P204" s="329">
        <v>259</v>
      </c>
      <c r="Q204" s="329"/>
      <c r="R204" s="369">
        <f t="shared" ref="R204" si="124">+P204/$F204*100</f>
        <v>86.333333333333329</v>
      </c>
      <c r="S204" s="369"/>
      <c r="T204" s="329">
        <v>229</v>
      </c>
      <c r="U204" s="329"/>
      <c r="V204" s="369">
        <f t="shared" ref="V204" si="125">+T204/$F204*100</f>
        <v>76.333333333333329</v>
      </c>
      <c r="W204" s="369"/>
      <c r="X204" s="329">
        <v>211</v>
      </c>
      <c r="Y204" s="329"/>
      <c r="Z204" s="369">
        <f t="shared" ref="Z204" si="126">+X204/$F204*100</f>
        <v>70.333333333333343</v>
      </c>
      <c r="AA204" s="369"/>
    </row>
    <row r="205" spans="1:27" x14ac:dyDescent="0.3">
      <c r="A205" s="18"/>
      <c r="B205" s="164"/>
      <c r="C205" s="370" t="s">
        <v>53</v>
      </c>
      <c r="D205" s="370"/>
      <c r="E205" s="370"/>
      <c r="F205" s="329"/>
      <c r="G205" s="329"/>
      <c r="H205" s="329"/>
      <c r="I205" s="329"/>
      <c r="J205" s="369"/>
      <c r="K205" s="369"/>
      <c r="L205" s="329"/>
      <c r="M205" s="329"/>
      <c r="N205" s="369"/>
      <c r="O205" s="369"/>
      <c r="P205" s="329"/>
      <c r="Q205" s="329"/>
      <c r="R205" s="369"/>
      <c r="S205" s="369"/>
      <c r="T205" s="329"/>
      <c r="U205" s="329"/>
      <c r="V205" s="369"/>
      <c r="W205" s="369"/>
      <c r="X205" s="329"/>
      <c r="Y205" s="329"/>
      <c r="Z205" s="369"/>
      <c r="AA205" s="369"/>
    </row>
    <row r="206" spans="1:27" ht="5.4" customHeight="1" x14ac:dyDescent="0.3">
      <c r="A206" s="18"/>
      <c r="B206" s="164"/>
      <c r="C206" s="164"/>
      <c r="D206" s="164"/>
      <c r="E206" s="164"/>
      <c r="F206" s="329"/>
      <c r="G206" s="329"/>
      <c r="H206" s="329"/>
      <c r="I206" s="329"/>
      <c r="J206" s="369"/>
      <c r="K206" s="369"/>
      <c r="L206" s="329"/>
      <c r="M206" s="329"/>
      <c r="N206" s="369"/>
      <c r="O206" s="369"/>
      <c r="P206" s="329"/>
      <c r="Q206" s="329"/>
      <c r="R206" s="369"/>
      <c r="S206" s="369"/>
      <c r="T206" s="329"/>
      <c r="U206" s="329"/>
      <c r="V206" s="369"/>
      <c r="W206" s="369"/>
      <c r="X206" s="329"/>
      <c r="Y206" s="329"/>
      <c r="Z206" s="369"/>
      <c r="AA206" s="369"/>
    </row>
    <row r="207" spans="1:27" x14ac:dyDescent="0.3">
      <c r="A207" s="18"/>
      <c r="B207" s="164"/>
      <c r="C207" s="258" t="s">
        <v>54</v>
      </c>
      <c r="D207" s="261"/>
      <c r="E207" s="261"/>
      <c r="F207" s="329">
        <v>175</v>
      </c>
      <c r="G207" s="329"/>
      <c r="H207" s="329">
        <v>159</v>
      </c>
      <c r="I207" s="329"/>
      <c r="J207" s="369">
        <f t="shared" si="117"/>
        <v>90.857142857142861</v>
      </c>
      <c r="K207" s="369"/>
      <c r="L207" s="329">
        <v>147</v>
      </c>
      <c r="M207" s="329"/>
      <c r="N207" s="369">
        <f>+L207/$F207*100</f>
        <v>84</v>
      </c>
      <c r="O207" s="369"/>
      <c r="P207" s="329">
        <v>145</v>
      </c>
      <c r="Q207" s="329"/>
      <c r="R207" s="369">
        <f t="shared" ref="R207" si="127">+P207/$F207*100</f>
        <v>82.857142857142861</v>
      </c>
      <c r="S207" s="369"/>
      <c r="T207" s="329">
        <v>121</v>
      </c>
      <c r="U207" s="329"/>
      <c r="V207" s="369">
        <f t="shared" ref="V207" si="128">+T207/$F207*100</f>
        <v>69.142857142857139</v>
      </c>
      <c r="W207" s="369"/>
      <c r="X207" s="329">
        <v>106</v>
      </c>
      <c r="Y207" s="329"/>
      <c r="Z207" s="369">
        <f t="shared" ref="Z207" si="129">+X207/$F207*100</f>
        <v>60.571428571428577</v>
      </c>
      <c r="AA207" s="369"/>
    </row>
    <row r="208" spans="1:27" x14ac:dyDescent="0.3">
      <c r="A208" s="18"/>
      <c r="B208" s="164"/>
      <c r="C208" s="370" t="s">
        <v>55</v>
      </c>
      <c r="D208" s="261"/>
      <c r="E208" s="261"/>
      <c r="F208" s="329"/>
      <c r="G208" s="329"/>
      <c r="H208" s="329"/>
      <c r="I208" s="329"/>
      <c r="J208" s="369"/>
      <c r="K208" s="369"/>
      <c r="L208" s="329"/>
      <c r="M208" s="329"/>
      <c r="N208" s="369"/>
      <c r="O208" s="369"/>
      <c r="P208" s="329"/>
      <c r="Q208" s="329"/>
      <c r="R208" s="369"/>
      <c r="S208" s="369"/>
      <c r="T208" s="329"/>
      <c r="U208" s="329"/>
      <c r="V208" s="369"/>
      <c r="W208" s="369"/>
      <c r="X208" s="329"/>
      <c r="Y208" s="329"/>
      <c r="Z208" s="369"/>
      <c r="AA208" s="369"/>
    </row>
    <row r="209" spans="1:27" x14ac:dyDescent="0.3">
      <c r="A209" s="18"/>
      <c r="B209" s="164"/>
      <c r="C209" s="164"/>
      <c r="D209" s="164"/>
      <c r="E209" s="164"/>
      <c r="F209" s="329"/>
      <c r="G209" s="329"/>
      <c r="H209" s="329"/>
      <c r="I209" s="329"/>
      <c r="J209" s="379"/>
      <c r="K209" s="379"/>
      <c r="L209" s="329"/>
      <c r="M209" s="329"/>
      <c r="N209" s="379"/>
      <c r="O209" s="379"/>
      <c r="P209" s="329"/>
      <c r="Q209" s="329"/>
      <c r="R209" s="379"/>
      <c r="S209" s="379"/>
      <c r="T209" s="329"/>
      <c r="U209" s="329"/>
      <c r="V209" s="379"/>
      <c r="W209" s="379"/>
      <c r="X209" s="329"/>
      <c r="Y209" s="329"/>
      <c r="Z209" s="379"/>
      <c r="AA209" s="379"/>
    </row>
    <row r="210" spans="1:27" ht="13.2" customHeight="1" x14ac:dyDescent="0.3">
      <c r="A210" s="228"/>
      <c r="B210" s="275" t="s">
        <v>64</v>
      </c>
      <c r="C210" s="277"/>
      <c r="D210" s="277"/>
      <c r="E210" s="277"/>
      <c r="F210" s="229">
        <f>SUM(F213:F216)</f>
        <v>543</v>
      </c>
      <c r="G210" s="229"/>
      <c r="H210" s="229">
        <f>SUM(H213:H216)</f>
        <v>515</v>
      </c>
      <c r="I210" s="229"/>
      <c r="J210" s="230">
        <f>H210/$F210*100</f>
        <v>94.843462246777165</v>
      </c>
      <c r="K210" s="230"/>
      <c r="L210" s="229">
        <f>SUM(L213:L216)</f>
        <v>488</v>
      </c>
      <c r="M210" s="229"/>
      <c r="N210" s="230">
        <f>L210/$F210*100</f>
        <v>89.871086556169431</v>
      </c>
      <c r="O210" s="230"/>
      <c r="P210" s="229">
        <f>SUM(P213:P216)</f>
        <v>453</v>
      </c>
      <c r="Q210" s="229"/>
      <c r="R210" s="230">
        <f>P210/$F210*100</f>
        <v>83.425414364640886</v>
      </c>
      <c r="S210" s="230"/>
      <c r="T210" s="229">
        <f>SUM(T213:T216)</f>
        <v>380</v>
      </c>
      <c r="U210" s="229"/>
      <c r="V210" s="230">
        <f>T210/$F210*100</f>
        <v>69.981583793738494</v>
      </c>
      <c r="W210" s="230"/>
      <c r="X210" s="229">
        <f>SUM(X213:X216)</f>
        <v>346</v>
      </c>
      <c r="Y210" s="229"/>
      <c r="Z210" s="230">
        <f>X210/$F210*100</f>
        <v>63.720073664825051</v>
      </c>
      <c r="AA210" s="230"/>
    </row>
    <row r="211" spans="1:27" ht="13.2" customHeight="1" x14ac:dyDescent="0.3">
      <c r="A211" s="228"/>
      <c r="B211" s="276" t="s">
        <v>165</v>
      </c>
      <c r="C211" s="276"/>
      <c r="D211" s="276"/>
      <c r="E211" s="276"/>
      <c r="F211" s="229"/>
      <c r="G211" s="229"/>
      <c r="H211" s="229"/>
      <c r="I211" s="229"/>
      <c r="J211" s="230"/>
      <c r="K211" s="230"/>
      <c r="L211" s="229"/>
      <c r="M211" s="229"/>
      <c r="N211" s="230"/>
      <c r="O211" s="230"/>
      <c r="P211" s="229"/>
      <c r="Q211" s="229"/>
      <c r="R211" s="230"/>
      <c r="S211" s="230"/>
      <c r="T211" s="229"/>
      <c r="U211" s="229"/>
      <c r="V211" s="230"/>
      <c r="W211" s="230"/>
      <c r="X211" s="229"/>
      <c r="Y211" s="229"/>
      <c r="Z211" s="230"/>
      <c r="AA211" s="230"/>
    </row>
    <row r="212" spans="1:27" s="224" customFormat="1" ht="5.4" customHeight="1" x14ac:dyDescent="0.3">
      <c r="A212" s="18"/>
      <c r="B212" s="164"/>
      <c r="C212" s="164"/>
      <c r="D212" s="164"/>
      <c r="E212" s="164"/>
      <c r="F212" s="367"/>
      <c r="G212" s="367"/>
      <c r="H212" s="367"/>
      <c r="I212" s="367"/>
      <c r="J212" s="327"/>
      <c r="K212" s="327"/>
      <c r="L212" s="367"/>
      <c r="M212" s="367"/>
      <c r="N212" s="327"/>
      <c r="O212" s="327"/>
      <c r="P212" s="367"/>
      <c r="Q212" s="367"/>
      <c r="R212" s="327"/>
      <c r="S212" s="327"/>
      <c r="T212" s="367"/>
      <c r="U212" s="367"/>
      <c r="V212" s="327"/>
      <c r="W212" s="327"/>
      <c r="X212" s="367"/>
      <c r="Y212" s="367"/>
      <c r="Z212" s="327"/>
      <c r="AA212" s="327"/>
    </row>
    <row r="213" spans="1:27" x14ac:dyDescent="0.3">
      <c r="A213" s="18"/>
      <c r="B213" s="164"/>
      <c r="C213" s="258" t="s">
        <v>56</v>
      </c>
      <c r="D213" s="261"/>
      <c r="E213" s="261"/>
      <c r="F213" s="329">
        <v>137</v>
      </c>
      <c r="G213" s="329"/>
      <c r="H213" s="329">
        <v>131</v>
      </c>
      <c r="I213" s="329"/>
      <c r="J213" s="369">
        <f t="shared" ref="J213:J216" si="130">+H213/$F213*100</f>
        <v>95.620437956204384</v>
      </c>
      <c r="K213" s="369"/>
      <c r="L213" s="329">
        <v>125</v>
      </c>
      <c r="M213" s="329"/>
      <c r="N213" s="369">
        <f>+L213/$F213*100</f>
        <v>91.240875912408754</v>
      </c>
      <c r="O213" s="369"/>
      <c r="P213" s="329">
        <v>120</v>
      </c>
      <c r="Q213" s="329"/>
      <c r="R213" s="369">
        <f t="shared" ref="R213" si="131">+P213/$F213*100</f>
        <v>87.591240875912419</v>
      </c>
      <c r="S213" s="369"/>
      <c r="T213" s="329">
        <v>102</v>
      </c>
      <c r="U213" s="329"/>
      <c r="V213" s="369">
        <f t="shared" ref="V213" si="132">+T213/$F213*100</f>
        <v>74.452554744525543</v>
      </c>
      <c r="W213" s="369"/>
      <c r="X213" s="329">
        <v>96</v>
      </c>
      <c r="Y213" s="329"/>
      <c r="Z213" s="369">
        <f t="shared" ref="Z213" si="133">+X213/$F213*100</f>
        <v>70.072992700729927</v>
      </c>
      <c r="AA213" s="369"/>
    </row>
    <row r="214" spans="1:27" x14ac:dyDescent="0.3">
      <c r="A214" s="18"/>
      <c r="B214" s="164"/>
      <c r="C214" s="370" t="s">
        <v>57</v>
      </c>
      <c r="D214" s="261"/>
      <c r="E214" s="261"/>
      <c r="F214" s="329"/>
      <c r="G214" s="329"/>
      <c r="H214" s="329"/>
      <c r="I214" s="329"/>
      <c r="J214" s="369"/>
      <c r="K214" s="369"/>
      <c r="L214" s="329"/>
      <c r="M214" s="329"/>
      <c r="N214" s="369"/>
      <c r="O214" s="369"/>
      <c r="P214" s="329"/>
      <c r="Q214" s="329"/>
      <c r="R214" s="369"/>
      <c r="S214" s="369"/>
      <c r="T214" s="329"/>
      <c r="U214" s="329"/>
      <c r="V214" s="369"/>
      <c r="W214" s="369"/>
      <c r="X214" s="329"/>
      <c r="Y214" s="329"/>
      <c r="Z214" s="369"/>
      <c r="AA214" s="369"/>
    </row>
    <row r="215" spans="1:27" ht="5.4" customHeight="1" x14ac:dyDescent="0.3">
      <c r="A215" s="18"/>
      <c r="B215" s="164"/>
      <c r="C215" s="164"/>
      <c r="D215" s="164"/>
      <c r="E215" s="164"/>
      <c r="F215" s="329"/>
      <c r="G215" s="329"/>
      <c r="H215" s="329"/>
      <c r="I215" s="329"/>
      <c r="J215" s="369"/>
      <c r="K215" s="369"/>
      <c r="L215" s="329"/>
      <c r="M215" s="329"/>
      <c r="N215" s="369"/>
      <c r="O215" s="369"/>
      <c r="P215" s="329"/>
      <c r="Q215" s="329"/>
      <c r="R215" s="369"/>
      <c r="S215" s="369"/>
      <c r="T215" s="329"/>
      <c r="U215" s="329"/>
      <c r="V215" s="369"/>
      <c r="W215" s="369"/>
      <c r="X215" s="329"/>
      <c r="Y215" s="329"/>
      <c r="Z215" s="369"/>
      <c r="AA215" s="369"/>
    </row>
    <row r="216" spans="1:27" x14ac:dyDescent="0.3">
      <c r="A216" s="18"/>
      <c r="B216" s="164"/>
      <c r="C216" s="252" t="s">
        <v>58</v>
      </c>
      <c r="D216" s="380"/>
      <c r="E216" s="380"/>
      <c r="F216" s="329">
        <v>406</v>
      </c>
      <c r="G216" s="329"/>
      <c r="H216" s="329">
        <v>384</v>
      </c>
      <c r="I216" s="329"/>
      <c r="J216" s="369">
        <f t="shared" si="130"/>
        <v>94.581280788177338</v>
      </c>
      <c r="K216" s="369"/>
      <c r="L216" s="329">
        <v>363</v>
      </c>
      <c r="M216" s="329"/>
      <c r="N216" s="369">
        <f>+L216/$F216*100</f>
        <v>89.408866995073893</v>
      </c>
      <c r="O216" s="369"/>
      <c r="P216" s="329">
        <v>333</v>
      </c>
      <c r="Q216" s="329"/>
      <c r="R216" s="369">
        <f t="shared" ref="R216" si="134">+P216/$F216*100</f>
        <v>82.019704433497537</v>
      </c>
      <c r="S216" s="369"/>
      <c r="T216" s="329">
        <v>278</v>
      </c>
      <c r="U216" s="329"/>
      <c r="V216" s="369">
        <f t="shared" ref="V216" si="135">+T216/$F216*100</f>
        <v>68.472906403940897</v>
      </c>
      <c r="W216" s="369"/>
      <c r="X216" s="329">
        <v>250</v>
      </c>
      <c r="Y216" s="329"/>
      <c r="Z216" s="369">
        <f t="shared" ref="Z216" si="136">+X216/$F216*100</f>
        <v>61.576354679802961</v>
      </c>
      <c r="AA216" s="369"/>
    </row>
    <row r="217" spans="1:27" x14ac:dyDescent="0.3">
      <c r="A217" s="18"/>
      <c r="B217" s="164"/>
      <c r="C217" s="370" t="s">
        <v>59</v>
      </c>
      <c r="D217" s="261"/>
      <c r="E217" s="261"/>
      <c r="F217" s="329"/>
      <c r="G217" s="329"/>
      <c r="H217" s="329"/>
      <c r="I217" s="329"/>
      <c r="J217" s="369"/>
      <c r="K217" s="369"/>
      <c r="L217" s="329"/>
      <c r="M217" s="329"/>
      <c r="N217" s="369"/>
      <c r="O217" s="369"/>
      <c r="P217" s="329"/>
      <c r="Q217" s="329"/>
      <c r="R217" s="369"/>
      <c r="S217" s="369"/>
      <c r="T217" s="329"/>
      <c r="U217" s="329"/>
      <c r="V217" s="369"/>
      <c r="W217" s="369"/>
      <c r="X217" s="329"/>
      <c r="Y217" s="329"/>
      <c r="Z217" s="369"/>
      <c r="AA217" s="369"/>
    </row>
    <row r="218" spans="1:27" ht="13.8" thickBot="1" x14ac:dyDescent="0.35">
      <c r="A218" s="72"/>
      <c r="B218" s="371"/>
      <c r="C218" s="371"/>
      <c r="D218" s="371"/>
      <c r="E218" s="371"/>
      <c r="F218" s="202"/>
      <c r="G218" s="202"/>
      <c r="H218" s="202"/>
      <c r="I218" s="202"/>
      <c r="J218" s="372"/>
      <c r="K218" s="372"/>
      <c r="L218" s="202"/>
      <c r="M218" s="202"/>
      <c r="N218" s="372"/>
      <c r="O218" s="372"/>
      <c r="P218" s="202"/>
      <c r="Q218" s="202"/>
      <c r="R218" s="372"/>
      <c r="S218" s="372"/>
      <c r="T218" s="202"/>
      <c r="U218" s="202"/>
      <c r="V218" s="372"/>
      <c r="W218" s="372"/>
      <c r="X218" s="202"/>
      <c r="Y218" s="202"/>
      <c r="Z218" s="372"/>
      <c r="AA218" s="372"/>
    </row>
    <row r="219" spans="1:27" x14ac:dyDescent="0.3">
      <c r="A219" s="353" t="s">
        <v>169</v>
      </c>
      <c r="B219" s="353"/>
      <c r="C219" s="353"/>
      <c r="D219" s="353"/>
      <c r="E219" s="353"/>
      <c r="F219" s="353"/>
      <c r="G219" s="353"/>
      <c r="H219" s="353"/>
      <c r="I219" s="353"/>
      <c r="J219" s="353"/>
      <c r="K219" s="353"/>
      <c r="L219" s="353"/>
      <c r="M219" s="353"/>
      <c r="N219" s="353"/>
      <c r="O219" s="353"/>
      <c r="P219" s="353"/>
      <c r="Q219" s="353"/>
      <c r="R219" s="353"/>
      <c r="S219" s="353"/>
      <c r="T219" s="353"/>
      <c r="U219" s="353"/>
      <c r="V219" s="353"/>
      <c r="W219" s="353"/>
      <c r="X219" s="353"/>
      <c r="Y219" s="353"/>
      <c r="Z219" s="353"/>
      <c r="AA219" s="353"/>
    </row>
    <row r="220" spans="1:27" x14ac:dyDescent="0.3">
      <c r="A220" s="354" t="s">
        <v>184</v>
      </c>
      <c r="B220" s="354"/>
      <c r="C220" s="354"/>
      <c r="D220" s="354"/>
      <c r="E220" s="354"/>
      <c r="F220" s="354"/>
      <c r="G220" s="354"/>
      <c r="H220" s="354"/>
      <c r="I220" s="354"/>
      <c r="J220" s="354"/>
      <c r="K220" s="354"/>
      <c r="L220" s="354"/>
      <c r="M220" s="354"/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354"/>
      <c r="Z220" s="354"/>
      <c r="AA220" s="354"/>
    </row>
    <row r="221" spans="1:27" ht="13.8" thickBot="1" x14ac:dyDescent="0.35">
      <c r="A221" s="18"/>
      <c r="B221" s="18"/>
      <c r="C221" s="18"/>
      <c r="D221" s="18"/>
      <c r="E221" s="18"/>
      <c r="F221" s="329"/>
      <c r="G221" s="329"/>
      <c r="H221" s="329"/>
      <c r="I221" s="329"/>
      <c r="J221" s="330"/>
      <c r="K221" s="330"/>
      <c r="L221" s="329"/>
      <c r="M221" s="329"/>
      <c r="N221" s="18"/>
      <c r="O221" s="18"/>
      <c r="P221" s="329"/>
      <c r="Q221" s="329"/>
      <c r="R221" s="330"/>
      <c r="S221" s="330"/>
      <c r="T221" s="329"/>
      <c r="U221" s="329"/>
      <c r="V221" s="18"/>
      <c r="W221" s="18"/>
      <c r="X221" s="329"/>
      <c r="Y221" s="329"/>
      <c r="Z221" s="330"/>
      <c r="AA221" s="330"/>
    </row>
    <row r="222" spans="1:27" ht="36" customHeight="1" thickBot="1" x14ac:dyDescent="0.35">
      <c r="A222" s="355"/>
      <c r="B222" s="317" t="s">
        <v>220</v>
      </c>
      <c r="C222" s="317"/>
      <c r="D222" s="317"/>
      <c r="E222" s="318"/>
      <c r="F222" s="293" t="s">
        <v>25</v>
      </c>
      <c r="G222" s="356"/>
      <c r="H222" s="357" t="s">
        <v>32</v>
      </c>
      <c r="I222" s="357"/>
      <c r="J222" s="357"/>
      <c r="K222" s="358"/>
      <c r="L222" s="357" t="s">
        <v>21</v>
      </c>
      <c r="M222" s="357"/>
      <c r="N222" s="357"/>
      <c r="O222" s="358"/>
      <c r="P222" s="357" t="s">
        <v>29</v>
      </c>
      <c r="Q222" s="357"/>
      <c r="R222" s="357"/>
      <c r="S222" s="358"/>
      <c r="T222" s="357" t="s">
        <v>31</v>
      </c>
      <c r="U222" s="357"/>
      <c r="V222" s="357"/>
      <c r="W222" s="358"/>
      <c r="X222" s="357" t="s">
        <v>30</v>
      </c>
      <c r="Y222" s="357"/>
      <c r="Z222" s="357"/>
      <c r="AA222" s="358"/>
    </row>
    <row r="223" spans="1:27" ht="37.200000000000003" customHeight="1" x14ac:dyDescent="0.3">
      <c r="A223" s="167"/>
      <c r="B223" s="301"/>
      <c r="C223" s="301"/>
      <c r="D223" s="301"/>
      <c r="E223" s="312"/>
      <c r="F223" s="298"/>
      <c r="G223" s="359"/>
      <c r="H223" s="302" t="s">
        <v>134</v>
      </c>
      <c r="I223" s="360"/>
      <c r="J223" s="303" t="s">
        <v>118</v>
      </c>
      <c r="K223" s="303"/>
      <c r="L223" s="302" t="s">
        <v>134</v>
      </c>
      <c r="M223" s="360"/>
      <c r="N223" s="303" t="s">
        <v>118</v>
      </c>
      <c r="O223" s="303"/>
      <c r="P223" s="302" t="s">
        <v>134</v>
      </c>
      <c r="Q223" s="360"/>
      <c r="R223" s="303" t="s">
        <v>118</v>
      </c>
      <c r="S223" s="303"/>
      <c r="T223" s="302" t="s">
        <v>134</v>
      </c>
      <c r="U223" s="360"/>
      <c r="V223" s="303" t="s">
        <v>118</v>
      </c>
      <c r="W223" s="303"/>
      <c r="X223" s="302" t="s">
        <v>134</v>
      </c>
      <c r="Y223" s="360"/>
      <c r="Z223" s="303" t="s">
        <v>118</v>
      </c>
      <c r="AA223" s="303"/>
    </row>
    <row r="224" spans="1:27" ht="18.600000000000001" customHeight="1" thickBot="1" x14ac:dyDescent="0.35">
      <c r="A224" s="72"/>
      <c r="B224" s="361"/>
      <c r="C224" s="361"/>
      <c r="D224" s="361"/>
      <c r="E224" s="307"/>
      <c r="F224" s="362"/>
      <c r="G224" s="363"/>
      <c r="H224" s="364"/>
      <c r="I224" s="364"/>
      <c r="J224" s="310" t="s">
        <v>62</v>
      </c>
      <c r="K224" s="310"/>
      <c r="L224" s="364"/>
      <c r="M224" s="364"/>
      <c r="N224" s="310" t="s">
        <v>62</v>
      </c>
      <c r="O224" s="310"/>
      <c r="P224" s="364"/>
      <c r="Q224" s="364"/>
      <c r="R224" s="310" t="s">
        <v>62</v>
      </c>
      <c r="S224" s="310"/>
      <c r="T224" s="364"/>
      <c r="U224" s="364"/>
      <c r="V224" s="310" t="s">
        <v>62</v>
      </c>
      <c r="W224" s="310"/>
      <c r="X224" s="364"/>
      <c r="Y224" s="364"/>
      <c r="Z224" s="310" t="s">
        <v>62</v>
      </c>
      <c r="AA224" s="310"/>
    </row>
    <row r="225" spans="1:27" ht="4.95" customHeight="1" x14ac:dyDescent="0.3">
      <c r="A225" s="355"/>
      <c r="B225" s="318"/>
      <c r="C225" s="318"/>
      <c r="D225" s="318"/>
      <c r="E225" s="318"/>
      <c r="F225" s="294"/>
      <c r="G225" s="356"/>
      <c r="H225" s="365"/>
      <c r="I225" s="365"/>
      <c r="J225" s="322"/>
      <c r="K225" s="322"/>
      <c r="L225" s="365"/>
      <c r="M225" s="365"/>
      <c r="N225" s="322"/>
      <c r="O225" s="322"/>
      <c r="P225" s="365"/>
      <c r="Q225" s="365"/>
      <c r="R225" s="322"/>
      <c r="S225" s="322"/>
      <c r="T225" s="365"/>
      <c r="U225" s="365"/>
      <c r="V225" s="322"/>
      <c r="W225" s="322"/>
      <c r="X225" s="365"/>
      <c r="Y225" s="365"/>
      <c r="Z225" s="322"/>
      <c r="AA225" s="322"/>
    </row>
    <row r="226" spans="1:27" x14ac:dyDescent="0.3">
      <c r="A226" s="271" t="s">
        <v>148</v>
      </c>
      <c r="B226" s="271"/>
      <c r="C226" s="271"/>
      <c r="D226" s="271"/>
      <c r="E226" s="271"/>
      <c r="F226" s="271"/>
      <c r="G226" s="271"/>
      <c r="H226" s="271"/>
      <c r="I226" s="271"/>
      <c r="J226" s="271"/>
      <c r="K226" s="271"/>
      <c r="L226" s="271"/>
      <c r="M226" s="271"/>
      <c r="N226" s="271"/>
      <c r="O226" s="271"/>
      <c r="P226" s="271"/>
      <c r="Q226" s="271"/>
      <c r="R226" s="271"/>
      <c r="S226" s="271"/>
      <c r="T226" s="271"/>
      <c r="U226" s="271"/>
      <c r="V226" s="271"/>
      <c r="W226" s="271"/>
      <c r="X226" s="271"/>
      <c r="Y226" s="271"/>
      <c r="Z226" s="271"/>
      <c r="AA226" s="271"/>
    </row>
    <row r="227" spans="1:27" x14ac:dyDescent="0.3">
      <c r="A227" s="272" t="s">
        <v>149</v>
      </c>
      <c r="B227" s="271"/>
      <c r="C227" s="271"/>
      <c r="D227" s="271"/>
      <c r="E227" s="271"/>
      <c r="F227" s="271"/>
      <c r="G227" s="271"/>
      <c r="H227" s="271"/>
      <c r="I227" s="271"/>
      <c r="J227" s="271"/>
      <c r="K227" s="271"/>
      <c r="L227" s="271"/>
      <c r="M227" s="271"/>
      <c r="N227" s="271"/>
      <c r="O227" s="271"/>
      <c r="P227" s="271"/>
      <c r="Q227" s="271"/>
      <c r="R227" s="271"/>
      <c r="S227" s="271"/>
      <c r="T227" s="271"/>
      <c r="U227" s="271"/>
      <c r="V227" s="271"/>
      <c r="W227" s="271"/>
      <c r="X227" s="271"/>
      <c r="Y227" s="271"/>
      <c r="Z227" s="271"/>
      <c r="AA227" s="271"/>
    </row>
    <row r="228" spans="1:27" s="224" customFormat="1" ht="4.95" customHeight="1" x14ac:dyDescent="0.3">
      <c r="A228" s="366"/>
      <c r="B228" s="366"/>
      <c r="C228" s="366"/>
      <c r="D228" s="366"/>
      <c r="E228" s="366"/>
      <c r="F228" s="366"/>
      <c r="G228" s="366"/>
      <c r="H228" s="366"/>
      <c r="I228" s="366"/>
      <c r="J228" s="366"/>
      <c r="K228" s="366"/>
      <c r="L228" s="366"/>
      <c r="M228" s="366"/>
      <c r="N228" s="366"/>
      <c r="O228" s="366"/>
      <c r="P228" s="366"/>
      <c r="Q228" s="366"/>
      <c r="R228" s="366"/>
      <c r="S228" s="366"/>
      <c r="T228" s="366"/>
      <c r="U228" s="366"/>
      <c r="V228" s="366"/>
      <c r="W228" s="366"/>
      <c r="X228" s="366"/>
      <c r="Y228" s="366"/>
      <c r="Z228" s="366"/>
      <c r="AA228" s="366"/>
    </row>
    <row r="229" spans="1:27" x14ac:dyDescent="0.3">
      <c r="A229" s="228"/>
      <c r="B229" s="275" t="s">
        <v>47</v>
      </c>
      <c r="C229" s="277"/>
      <c r="D229" s="277"/>
      <c r="E229" s="277"/>
      <c r="F229" s="229">
        <f>SUM(F232:F260)</f>
        <v>3651</v>
      </c>
      <c r="G229" s="229"/>
      <c r="H229" s="229">
        <f>SUM(H232:H260)</f>
        <v>3437</v>
      </c>
      <c r="I229" s="229"/>
      <c r="J229" s="230">
        <f>H229/$F229*100</f>
        <v>94.138592166529719</v>
      </c>
      <c r="K229" s="230"/>
      <c r="L229" s="229">
        <f>SUM(L232:L260)</f>
        <v>3231</v>
      </c>
      <c r="M229" s="229"/>
      <c r="N229" s="230">
        <f>L229/$F229*100</f>
        <v>88.49630238290878</v>
      </c>
      <c r="O229" s="230"/>
      <c r="P229" s="229">
        <f>SUM(P232:P260)</f>
        <v>3076</v>
      </c>
      <c r="Q229" s="229"/>
      <c r="R229" s="230">
        <f>P229/$F229*100</f>
        <v>84.250890167077515</v>
      </c>
      <c r="S229" s="230"/>
      <c r="T229" s="229">
        <f>SUM(T232:T260)</f>
        <v>2651</v>
      </c>
      <c r="U229" s="229"/>
      <c r="V229" s="230">
        <f>T229/$F229*100</f>
        <v>72.610243768830458</v>
      </c>
      <c r="W229" s="230"/>
      <c r="X229" s="229">
        <f>SUM(X232:X260)</f>
        <v>2403</v>
      </c>
      <c r="Y229" s="229"/>
      <c r="Z229" s="230">
        <f>X229/$F229*100</f>
        <v>65.817584223500418</v>
      </c>
      <c r="AA229" s="230"/>
    </row>
    <row r="230" spans="1:27" x14ac:dyDescent="0.3">
      <c r="A230" s="228"/>
      <c r="B230" s="276" t="s">
        <v>46</v>
      </c>
      <c r="C230" s="277"/>
      <c r="D230" s="277"/>
      <c r="E230" s="277"/>
      <c r="F230" s="229"/>
      <c r="G230" s="229"/>
      <c r="H230" s="229"/>
      <c r="I230" s="229"/>
      <c r="J230" s="230"/>
      <c r="K230" s="230"/>
      <c r="L230" s="229"/>
      <c r="M230" s="229"/>
      <c r="N230" s="230"/>
      <c r="O230" s="230"/>
      <c r="P230" s="229"/>
      <c r="Q230" s="229"/>
      <c r="R230" s="230"/>
      <c r="S230" s="230"/>
      <c r="T230" s="229"/>
      <c r="U230" s="229"/>
      <c r="V230" s="230"/>
      <c r="W230" s="230"/>
      <c r="X230" s="229"/>
      <c r="Y230" s="229"/>
      <c r="Z230" s="230"/>
      <c r="AA230" s="230"/>
    </row>
    <row r="231" spans="1:27" s="224" customFormat="1" ht="5.4" customHeight="1" x14ac:dyDescent="0.3">
      <c r="A231" s="18"/>
      <c r="B231" s="164"/>
      <c r="C231" s="164"/>
      <c r="D231" s="164"/>
      <c r="E231" s="164"/>
      <c r="F231" s="367"/>
      <c r="G231" s="367"/>
      <c r="H231" s="367"/>
      <c r="I231" s="367"/>
      <c r="J231" s="327"/>
      <c r="K231" s="327"/>
      <c r="L231" s="367"/>
      <c r="M231" s="367"/>
      <c r="N231" s="327"/>
      <c r="O231" s="327"/>
      <c r="P231" s="367"/>
      <c r="Q231" s="367"/>
      <c r="R231" s="327"/>
      <c r="S231" s="327"/>
      <c r="T231" s="367"/>
      <c r="U231" s="367"/>
      <c r="V231" s="327"/>
      <c r="W231" s="327"/>
      <c r="X231" s="367"/>
      <c r="Y231" s="367"/>
      <c r="Z231" s="327"/>
      <c r="AA231" s="327"/>
    </row>
    <row r="232" spans="1:27" x14ac:dyDescent="0.3">
      <c r="A232" s="18"/>
      <c r="B232" s="164"/>
      <c r="C232" s="258" t="s">
        <v>0</v>
      </c>
      <c r="D232" s="261"/>
      <c r="E232" s="261"/>
      <c r="F232" s="329">
        <v>711</v>
      </c>
      <c r="G232" s="329"/>
      <c r="H232" s="329">
        <v>658</v>
      </c>
      <c r="I232" s="329"/>
      <c r="J232" s="369">
        <f t="shared" ref="J232" si="137">+H232/$F232*100</f>
        <v>92.545710267229254</v>
      </c>
      <c r="K232" s="369"/>
      <c r="L232" s="329">
        <v>615</v>
      </c>
      <c r="M232" s="329"/>
      <c r="N232" s="369">
        <f>+L232/$F232*100</f>
        <v>86.497890295358644</v>
      </c>
      <c r="O232" s="369"/>
      <c r="P232" s="329">
        <v>571</v>
      </c>
      <c r="Q232" s="329"/>
      <c r="R232" s="369">
        <f t="shared" ref="R232" si="138">+P232/$F232*100</f>
        <v>80.309423347398038</v>
      </c>
      <c r="S232" s="369"/>
      <c r="T232" s="329">
        <v>473</v>
      </c>
      <c r="U232" s="329"/>
      <c r="V232" s="369">
        <f t="shared" ref="V232" si="139">+T232/$F232*100</f>
        <v>66.526019690576661</v>
      </c>
      <c r="W232" s="369"/>
      <c r="X232" s="329">
        <v>414</v>
      </c>
      <c r="Y232" s="329"/>
      <c r="Z232" s="369">
        <f t="shared" ref="Z232" si="140">+X232/$F232*100</f>
        <v>58.22784810126582</v>
      </c>
      <c r="AA232" s="369"/>
    </row>
    <row r="233" spans="1:27" x14ac:dyDescent="0.3">
      <c r="A233" s="18"/>
      <c r="B233" s="164"/>
      <c r="C233" s="370" t="s">
        <v>60</v>
      </c>
      <c r="D233" s="261"/>
      <c r="E233" s="261"/>
      <c r="F233" s="329"/>
      <c r="G233" s="329"/>
      <c r="H233" s="329"/>
      <c r="I233" s="329"/>
      <c r="J233" s="369"/>
      <c r="K233" s="369"/>
      <c r="L233" s="329"/>
      <c r="M233" s="329"/>
      <c r="N233" s="369"/>
      <c r="O233" s="369"/>
      <c r="P233" s="329"/>
      <c r="Q233" s="329"/>
      <c r="R233" s="369"/>
      <c r="S233" s="369"/>
      <c r="T233" s="329"/>
      <c r="U233" s="329"/>
      <c r="V233" s="369"/>
      <c r="W233" s="369"/>
      <c r="X233" s="329"/>
      <c r="Y233" s="329"/>
      <c r="Z233" s="369"/>
      <c r="AA233" s="369"/>
    </row>
    <row r="234" spans="1:27" ht="5.4" customHeight="1" x14ac:dyDescent="0.3">
      <c r="A234" s="18"/>
      <c r="B234" s="164"/>
      <c r="C234" s="164"/>
      <c r="D234" s="164"/>
      <c r="E234" s="164"/>
      <c r="F234" s="329"/>
      <c r="G234" s="329"/>
      <c r="H234" s="329"/>
      <c r="I234" s="329"/>
      <c r="J234" s="369"/>
      <c r="K234" s="369"/>
      <c r="L234" s="329"/>
      <c r="M234" s="329"/>
      <c r="N234" s="369"/>
      <c r="O234" s="369"/>
      <c r="P234" s="329"/>
      <c r="Q234" s="329"/>
      <c r="R234" s="369"/>
      <c r="S234" s="369"/>
      <c r="T234" s="329"/>
      <c r="U234" s="329"/>
      <c r="V234" s="369"/>
      <c r="W234" s="369"/>
      <c r="X234" s="329"/>
      <c r="Y234" s="329"/>
      <c r="Z234" s="369"/>
      <c r="AA234" s="369"/>
    </row>
    <row r="235" spans="1:27" x14ac:dyDescent="0.3">
      <c r="A235" s="18"/>
      <c r="B235" s="164"/>
      <c r="C235" s="258" t="s">
        <v>1</v>
      </c>
      <c r="D235" s="261"/>
      <c r="E235" s="261"/>
      <c r="F235" s="329">
        <v>35</v>
      </c>
      <c r="G235" s="329"/>
      <c r="H235" s="329">
        <v>33</v>
      </c>
      <c r="I235" s="329"/>
      <c r="J235" s="369">
        <f t="shared" ref="J235" si="141">+H235/$F235*100</f>
        <v>94.285714285714278</v>
      </c>
      <c r="K235" s="369"/>
      <c r="L235" s="329">
        <v>31</v>
      </c>
      <c r="M235" s="329"/>
      <c r="N235" s="369">
        <f>+L235/$F235*100</f>
        <v>88.571428571428569</v>
      </c>
      <c r="O235" s="369"/>
      <c r="P235" s="329">
        <v>27</v>
      </c>
      <c r="Q235" s="329"/>
      <c r="R235" s="369">
        <f t="shared" ref="R235" si="142">+P235/$F235*100</f>
        <v>77.142857142857153</v>
      </c>
      <c r="S235" s="369"/>
      <c r="T235" s="329">
        <v>19</v>
      </c>
      <c r="U235" s="329"/>
      <c r="V235" s="369">
        <f t="shared" ref="V235" si="143">+T235/$F235*100</f>
        <v>54.285714285714285</v>
      </c>
      <c r="W235" s="369"/>
      <c r="X235" s="329">
        <v>19</v>
      </c>
      <c r="Y235" s="329"/>
      <c r="Z235" s="369">
        <f t="shared" ref="Z235" si="144">+X235/$F235*100</f>
        <v>54.285714285714285</v>
      </c>
      <c r="AA235" s="369"/>
    </row>
    <row r="236" spans="1:27" x14ac:dyDescent="0.3">
      <c r="A236" s="18"/>
      <c r="B236" s="164"/>
      <c r="C236" s="370" t="s">
        <v>61</v>
      </c>
      <c r="D236" s="261"/>
      <c r="E236" s="261"/>
      <c r="F236" s="329"/>
      <c r="G236" s="329"/>
      <c r="H236" s="329"/>
      <c r="I236" s="329"/>
      <c r="J236" s="369"/>
      <c r="K236" s="369"/>
      <c r="L236" s="329"/>
      <c r="M236" s="329"/>
      <c r="N236" s="369"/>
      <c r="O236" s="369"/>
      <c r="P236" s="329"/>
      <c r="Q236" s="329"/>
      <c r="R236" s="369"/>
      <c r="S236" s="369"/>
      <c r="T236" s="329"/>
      <c r="U236" s="329"/>
      <c r="V236" s="369"/>
      <c r="W236" s="369"/>
      <c r="X236" s="329"/>
      <c r="Y236" s="329"/>
      <c r="Z236" s="369"/>
      <c r="AA236" s="369"/>
    </row>
    <row r="237" spans="1:27" ht="5.4" customHeight="1" x14ac:dyDescent="0.3">
      <c r="A237" s="18"/>
      <c r="B237" s="164"/>
      <c r="C237" s="164"/>
      <c r="D237" s="164"/>
      <c r="E237" s="164"/>
      <c r="F237" s="329"/>
      <c r="G237" s="329"/>
      <c r="H237" s="329"/>
      <c r="I237" s="329"/>
      <c r="J237" s="369"/>
      <c r="K237" s="369"/>
      <c r="L237" s="329"/>
      <c r="M237" s="329"/>
      <c r="N237" s="369"/>
      <c r="O237" s="369"/>
      <c r="P237" s="329"/>
      <c r="Q237" s="329"/>
      <c r="R237" s="369"/>
      <c r="S237" s="369"/>
      <c r="T237" s="329"/>
      <c r="U237" s="329"/>
      <c r="V237" s="369"/>
      <c r="W237" s="369"/>
      <c r="X237" s="329"/>
      <c r="Y237" s="329"/>
      <c r="Z237" s="369"/>
      <c r="AA237" s="369"/>
    </row>
    <row r="238" spans="1:27" x14ac:dyDescent="0.3">
      <c r="A238" s="18"/>
      <c r="B238" s="164"/>
      <c r="C238" s="258" t="s">
        <v>2</v>
      </c>
      <c r="D238" s="261"/>
      <c r="E238" s="261"/>
      <c r="F238" s="329">
        <v>256</v>
      </c>
      <c r="G238" s="329"/>
      <c r="H238" s="329">
        <v>240</v>
      </c>
      <c r="I238" s="329"/>
      <c r="J238" s="369">
        <f t="shared" ref="J238" si="145">+H238/$F238*100</f>
        <v>93.75</v>
      </c>
      <c r="K238" s="369"/>
      <c r="L238" s="329">
        <v>223</v>
      </c>
      <c r="M238" s="329"/>
      <c r="N238" s="369">
        <f>+L238/$F238*100</f>
        <v>87.109375</v>
      </c>
      <c r="O238" s="369"/>
      <c r="P238" s="329">
        <v>215</v>
      </c>
      <c r="Q238" s="329"/>
      <c r="R238" s="369">
        <f t="shared" ref="R238" si="146">+P238/$F238*100</f>
        <v>83.984375</v>
      </c>
      <c r="S238" s="369"/>
      <c r="T238" s="329">
        <v>162</v>
      </c>
      <c r="U238" s="329"/>
      <c r="V238" s="369">
        <f t="shared" ref="V238" si="147">+T238/$F238*100</f>
        <v>63.28125</v>
      </c>
      <c r="W238" s="369"/>
      <c r="X238" s="329">
        <v>140</v>
      </c>
      <c r="Y238" s="329"/>
      <c r="Z238" s="369">
        <f t="shared" ref="Z238" si="148">+X238/$F238*100</f>
        <v>54.6875</v>
      </c>
      <c r="AA238" s="369"/>
    </row>
    <row r="239" spans="1:27" x14ac:dyDescent="0.3">
      <c r="A239" s="18"/>
      <c r="B239" s="164"/>
      <c r="C239" s="370" t="s">
        <v>96</v>
      </c>
      <c r="D239" s="261"/>
      <c r="E239" s="261"/>
      <c r="F239" s="329"/>
      <c r="G239" s="329"/>
      <c r="H239" s="329"/>
      <c r="I239" s="329"/>
      <c r="J239" s="369"/>
      <c r="K239" s="369"/>
      <c r="L239" s="329"/>
      <c r="M239" s="329"/>
      <c r="N239" s="369"/>
      <c r="O239" s="369"/>
      <c r="P239" s="329"/>
      <c r="Q239" s="329"/>
      <c r="R239" s="369"/>
      <c r="S239" s="369"/>
      <c r="T239" s="329"/>
      <c r="U239" s="329"/>
      <c r="V239" s="369"/>
      <c r="W239" s="369"/>
      <c r="X239" s="329"/>
      <c r="Y239" s="329"/>
      <c r="Z239" s="369"/>
      <c r="AA239" s="369"/>
    </row>
    <row r="240" spans="1:27" x14ac:dyDescent="0.3">
      <c r="A240" s="18"/>
      <c r="B240" s="164"/>
      <c r="C240" s="22" t="s">
        <v>97</v>
      </c>
      <c r="D240" s="164"/>
      <c r="E240" s="164"/>
      <c r="F240" s="329"/>
      <c r="G240" s="329"/>
      <c r="H240" s="329"/>
      <c r="I240" s="329"/>
      <c r="J240" s="369"/>
      <c r="K240" s="369"/>
      <c r="L240" s="329"/>
      <c r="M240" s="329"/>
      <c r="N240" s="369"/>
      <c r="O240" s="369"/>
      <c r="P240" s="329"/>
      <c r="Q240" s="329"/>
      <c r="R240" s="369"/>
      <c r="S240" s="369"/>
      <c r="T240" s="329"/>
      <c r="U240" s="329"/>
      <c r="V240" s="369"/>
      <c r="W240" s="369"/>
      <c r="X240" s="329"/>
      <c r="Y240" s="329"/>
      <c r="Z240" s="369"/>
      <c r="AA240" s="369"/>
    </row>
    <row r="241" spans="1:27" ht="5.4" customHeight="1" x14ac:dyDescent="0.3">
      <c r="A241" s="18"/>
      <c r="B241" s="164"/>
      <c r="C241" s="164"/>
      <c r="D241" s="164"/>
      <c r="E241" s="164"/>
      <c r="F241" s="329"/>
      <c r="G241" s="329"/>
      <c r="H241" s="329"/>
      <c r="I241" s="329"/>
      <c r="J241" s="369"/>
      <c r="K241" s="369"/>
      <c r="L241" s="329"/>
      <c r="M241" s="329"/>
      <c r="N241" s="369"/>
      <c r="O241" s="369"/>
      <c r="P241" s="329"/>
      <c r="Q241" s="329"/>
      <c r="R241" s="369"/>
      <c r="S241" s="369"/>
      <c r="T241" s="329"/>
      <c r="U241" s="329"/>
      <c r="V241" s="369"/>
      <c r="W241" s="369"/>
      <c r="X241" s="329"/>
      <c r="Y241" s="329"/>
      <c r="Z241" s="369"/>
      <c r="AA241" s="369"/>
    </row>
    <row r="242" spans="1:27" x14ac:dyDescent="0.3">
      <c r="A242" s="18"/>
      <c r="B242" s="164"/>
      <c r="C242" s="258" t="s">
        <v>98</v>
      </c>
      <c r="D242" s="261"/>
      <c r="E242" s="261"/>
      <c r="F242" s="329">
        <v>430</v>
      </c>
      <c r="G242" s="329"/>
      <c r="H242" s="329">
        <v>409</v>
      </c>
      <c r="I242" s="329"/>
      <c r="J242" s="369">
        <f t="shared" ref="J242" si="149">+H242/$F242*100</f>
        <v>95.116279069767444</v>
      </c>
      <c r="K242" s="369"/>
      <c r="L242" s="329">
        <v>383</v>
      </c>
      <c r="M242" s="329"/>
      <c r="N242" s="369">
        <f>+L242/$F242*100</f>
        <v>89.069767441860463</v>
      </c>
      <c r="O242" s="369"/>
      <c r="P242" s="329">
        <v>363</v>
      </c>
      <c r="Q242" s="329"/>
      <c r="R242" s="369">
        <f t="shared" ref="R242" si="150">+P242/$F242*100</f>
        <v>84.418604651162781</v>
      </c>
      <c r="S242" s="369"/>
      <c r="T242" s="329">
        <v>322</v>
      </c>
      <c r="U242" s="329"/>
      <c r="V242" s="369">
        <f t="shared" ref="V242" si="151">+T242/$F242*100</f>
        <v>74.883720930232556</v>
      </c>
      <c r="W242" s="369"/>
      <c r="X242" s="329">
        <v>294</v>
      </c>
      <c r="Y242" s="329"/>
      <c r="Z242" s="369">
        <f t="shared" ref="Z242" si="152">+X242/$F242*100</f>
        <v>68.372093023255815</v>
      </c>
      <c r="AA242" s="369"/>
    </row>
    <row r="243" spans="1:27" x14ac:dyDescent="0.3">
      <c r="A243" s="18"/>
      <c r="B243" s="164"/>
      <c r="C243" s="137" t="s">
        <v>99</v>
      </c>
      <c r="D243" s="164"/>
      <c r="E243" s="164"/>
      <c r="F243" s="329"/>
      <c r="G243" s="329"/>
      <c r="H243" s="329"/>
      <c r="I243" s="329"/>
      <c r="J243" s="369"/>
      <c r="K243" s="369"/>
      <c r="L243" s="329"/>
      <c r="M243" s="329"/>
      <c r="N243" s="369"/>
      <c r="O243" s="369"/>
      <c r="P243" s="329"/>
      <c r="Q243" s="329"/>
      <c r="R243" s="369"/>
      <c r="S243" s="369"/>
      <c r="T243" s="329"/>
      <c r="U243" s="329"/>
      <c r="V243" s="369"/>
      <c r="W243" s="369"/>
      <c r="X243" s="329"/>
      <c r="Y243" s="329"/>
      <c r="Z243" s="369"/>
      <c r="AA243" s="369"/>
    </row>
    <row r="244" spans="1:27" x14ac:dyDescent="0.3">
      <c r="A244" s="18"/>
      <c r="B244" s="164"/>
      <c r="C244" s="370" t="s">
        <v>100</v>
      </c>
      <c r="D244" s="261"/>
      <c r="E244" s="261"/>
      <c r="F244" s="329"/>
      <c r="G244" s="329"/>
      <c r="H244" s="329"/>
      <c r="I244" s="329"/>
      <c r="J244" s="369"/>
      <c r="K244" s="369"/>
      <c r="L244" s="329"/>
      <c r="M244" s="329"/>
      <c r="N244" s="369"/>
      <c r="O244" s="369"/>
      <c r="P244" s="329"/>
      <c r="Q244" s="329"/>
      <c r="R244" s="369"/>
      <c r="S244" s="369"/>
      <c r="T244" s="329"/>
      <c r="U244" s="329"/>
      <c r="V244" s="369"/>
      <c r="W244" s="369"/>
      <c r="X244" s="329"/>
      <c r="Y244" s="329"/>
      <c r="Z244" s="369"/>
      <c r="AA244" s="369"/>
    </row>
    <row r="245" spans="1:27" x14ac:dyDescent="0.3">
      <c r="A245" s="18"/>
      <c r="B245" s="164"/>
      <c r="C245" s="22" t="s">
        <v>101</v>
      </c>
      <c r="D245" s="164"/>
      <c r="E245" s="164"/>
      <c r="F245" s="329"/>
      <c r="G245" s="329"/>
      <c r="H245" s="329"/>
      <c r="I245" s="329"/>
      <c r="J245" s="369"/>
      <c r="K245" s="369"/>
      <c r="L245" s="329"/>
      <c r="M245" s="329"/>
      <c r="N245" s="369"/>
      <c r="O245" s="369"/>
      <c r="P245" s="329"/>
      <c r="Q245" s="329"/>
      <c r="R245" s="369"/>
      <c r="S245" s="369"/>
      <c r="T245" s="329"/>
      <c r="U245" s="329"/>
      <c r="V245" s="369"/>
      <c r="W245" s="369"/>
      <c r="X245" s="329"/>
      <c r="Y245" s="329"/>
      <c r="Z245" s="369"/>
      <c r="AA245" s="369"/>
    </row>
    <row r="246" spans="1:27" ht="5.4" customHeight="1" x14ac:dyDescent="0.3">
      <c r="A246" s="18"/>
      <c r="B246" s="164"/>
      <c r="C246" s="164"/>
      <c r="D246" s="164"/>
      <c r="E246" s="164"/>
      <c r="F246" s="329"/>
      <c r="G246" s="329"/>
      <c r="H246" s="329"/>
      <c r="I246" s="329"/>
      <c r="J246" s="369"/>
      <c r="K246" s="369"/>
      <c r="L246" s="329"/>
      <c r="M246" s="329"/>
      <c r="N246" s="369"/>
      <c r="O246" s="369"/>
      <c r="P246" s="329"/>
      <c r="Q246" s="329"/>
      <c r="R246" s="369"/>
      <c r="S246" s="369"/>
      <c r="T246" s="329"/>
      <c r="U246" s="329"/>
      <c r="V246" s="369"/>
      <c r="W246" s="369"/>
      <c r="X246" s="329"/>
      <c r="Y246" s="329"/>
      <c r="Z246" s="369"/>
      <c r="AA246" s="369"/>
    </row>
    <row r="247" spans="1:27" x14ac:dyDescent="0.3">
      <c r="A247" s="18"/>
      <c r="B247" s="164"/>
      <c r="C247" s="258" t="s">
        <v>123</v>
      </c>
      <c r="D247" s="261"/>
      <c r="E247" s="261"/>
      <c r="F247" s="329">
        <v>587</v>
      </c>
      <c r="G247" s="329"/>
      <c r="H247" s="329">
        <v>556</v>
      </c>
      <c r="I247" s="329"/>
      <c r="J247" s="369">
        <f t="shared" ref="J247" si="153">+H247/$F247*100</f>
        <v>94.718909710391813</v>
      </c>
      <c r="K247" s="369"/>
      <c r="L247" s="329">
        <v>512</v>
      </c>
      <c r="M247" s="329"/>
      <c r="N247" s="369">
        <f>+L247/$F247*100</f>
        <v>87.223168654173762</v>
      </c>
      <c r="O247" s="369"/>
      <c r="P247" s="329">
        <v>493</v>
      </c>
      <c r="Q247" s="329"/>
      <c r="R247" s="369">
        <f t="shared" ref="R247" si="154">+P247/$F247*100</f>
        <v>83.98637137989779</v>
      </c>
      <c r="S247" s="369"/>
      <c r="T247" s="329">
        <v>423</v>
      </c>
      <c r="U247" s="329"/>
      <c r="V247" s="369">
        <f t="shared" ref="V247" si="155">+T247/$F247*100</f>
        <v>72.061328790459967</v>
      </c>
      <c r="W247" s="369"/>
      <c r="X247" s="329">
        <v>389</v>
      </c>
      <c r="Y247" s="329"/>
      <c r="Z247" s="369">
        <f t="shared" ref="Z247" si="156">+X247/$F247*100</f>
        <v>66.269165247018734</v>
      </c>
      <c r="AA247" s="369"/>
    </row>
    <row r="248" spans="1:27" x14ac:dyDescent="0.3">
      <c r="A248" s="18"/>
      <c r="B248" s="164"/>
      <c r="C248" s="137" t="s">
        <v>102</v>
      </c>
      <c r="D248" s="164"/>
      <c r="E248" s="164"/>
      <c r="F248" s="329"/>
      <c r="G248" s="329"/>
      <c r="H248" s="329"/>
      <c r="I248" s="329"/>
      <c r="J248" s="369"/>
      <c r="K248" s="369"/>
      <c r="L248" s="329"/>
      <c r="M248" s="329"/>
      <c r="N248" s="369"/>
      <c r="O248" s="369"/>
      <c r="P248" s="329"/>
      <c r="Q248" s="329"/>
      <c r="R248" s="369"/>
      <c r="S248" s="369"/>
      <c r="T248" s="329"/>
      <c r="U248" s="329"/>
      <c r="V248" s="369"/>
      <c r="W248" s="369"/>
      <c r="X248" s="329"/>
      <c r="Y248" s="329"/>
      <c r="Z248" s="369"/>
      <c r="AA248" s="369"/>
    </row>
    <row r="249" spans="1:27" x14ac:dyDescent="0.3">
      <c r="A249" s="18"/>
      <c r="B249" s="164"/>
      <c r="C249" s="370" t="s">
        <v>104</v>
      </c>
      <c r="D249" s="261"/>
      <c r="E249" s="261"/>
      <c r="F249" s="329"/>
      <c r="G249" s="329"/>
      <c r="H249" s="329"/>
      <c r="I249" s="329"/>
      <c r="J249" s="369"/>
      <c r="K249" s="369"/>
      <c r="L249" s="329"/>
      <c r="M249" s="329"/>
      <c r="N249" s="369"/>
      <c r="O249" s="369"/>
      <c r="P249" s="329"/>
      <c r="Q249" s="329"/>
      <c r="R249" s="369"/>
      <c r="S249" s="369"/>
      <c r="T249" s="329"/>
      <c r="U249" s="329"/>
      <c r="V249" s="369"/>
      <c r="W249" s="369"/>
      <c r="X249" s="329"/>
      <c r="Y249" s="329"/>
      <c r="Z249" s="369"/>
      <c r="AA249" s="369"/>
    </row>
    <row r="250" spans="1:27" x14ac:dyDescent="0.3">
      <c r="A250" s="18"/>
      <c r="B250" s="164"/>
      <c r="C250" s="22" t="s">
        <v>105</v>
      </c>
      <c r="D250" s="164"/>
      <c r="E250" s="164"/>
      <c r="F250" s="329"/>
      <c r="G250" s="329"/>
      <c r="H250" s="329"/>
      <c r="I250" s="329"/>
      <c r="J250" s="369"/>
      <c r="K250" s="369"/>
      <c r="L250" s="329"/>
      <c r="M250" s="329"/>
      <c r="N250" s="369"/>
      <c r="O250" s="369"/>
      <c r="P250" s="329"/>
      <c r="Q250" s="329"/>
      <c r="R250" s="369"/>
      <c r="S250" s="369"/>
      <c r="T250" s="329"/>
      <c r="U250" s="329"/>
      <c r="V250" s="369"/>
      <c r="W250" s="369"/>
      <c r="X250" s="329"/>
      <c r="Y250" s="329"/>
      <c r="Z250" s="369"/>
      <c r="AA250" s="369"/>
    </row>
    <row r="251" spans="1:27" ht="5.4" customHeight="1" x14ac:dyDescent="0.3">
      <c r="A251" s="18"/>
      <c r="B251" s="164"/>
      <c r="C251" s="164"/>
      <c r="D251" s="164"/>
      <c r="E251" s="164"/>
      <c r="F251" s="329"/>
      <c r="G251" s="329"/>
      <c r="H251" s="329"/>
      <c r="I251" s="329"/>
      <c r="J251" s="369"/>
      <c r="K251" s="369"/>
      <c r="L251" s="329"/>
      <c r="M251" s="329"/>
      <c r="N251" s="369"/>
      <c r="O251" s="369"/>
      <c r="P251" s="329"/>
      <c r="Q251" s="329"/>
      <c r="R251" s="369"/>
      <c r="S251" s="369"/>
      <c r="T251" s="329"/>
      <c r="U251" s="329"/>
      <c r="V251" s="369"/>
      <c r="W251" s="369"/>
      <c r="X251" s="329"/>
      <c r="Y251" s="329"/>
      <c r="Z251" s="369"/>
      <c r="AA251" s="369"/>
    </row>
    <row r="252" spans="1:27" x14ac:dyDescent="0.3">
      <c r="A252" s="18"/>
      <c r="B252" s="164"/>
      <c r="C252" s="258" t="s">
        <v>110</v>
      </c>
      <c r="D252" s="261"/>
      <c r="E252" s="261"/>
      <c r="F252" s="329">
        <v>507</v>
      </c>
      <c r="G252" s="329"/>
      <c r="H252" s="329">
        <v>478</v>
      </c>
      <c r="I252" s="329"/>
      <c r="J252" s="369">
        <f t="shared" ref="J252" si="157">+H252/$F252*100</f>
        <v>94.280078895463518</v>
      </c>
      <c r="K252" s="369"/>
      <c r="L252" s="329">
        <v>450</v>
      </c>
      <c r="M252" s="329"/>
      <c r="N252" s="369">
        <f>+L252/$F252*100</f>
        <v>88.757396449704146</v>
      </c>
      <c r="O252" s="369"/>
      <c r="P252" s="329">
        <v>428</v>
      </c>
      <c r="Q252" s="329"/>
      <c r="R252" s="369">
        <f t="shared" ref="R252" si="158">+P252/$F252*100</f>
        <v>84.418145956607489</v>
      </c>
      <c r="S252" s="369"/>
      <c r="T252" s="329">
        <v>391</v>
      </c>
      <c r="U252" s="329"/>
      <c r="V252" s="369">
        <f t="shared" ref="V252" si="159">+T252/$F252*100</f>
        <v>77.120315581854044</v>
      </c>
      <c r="W252" s="369"/>
      <c r="X252" s="329">
        <v>354</v>
      </c>
      <c r="Y252" s="329"/>
      <c r="Z252" s="369">
        <f t="shared" ref="Z252" si="160">+X252/$F252*100</f>
        <v>69.822485207100598</v>
      </c>
      <c r="AA252" s="369"/>
    </row>
    <row r="253" spans="1:27" x14ac:dyDescent="0.3">
      <c r="A253" s="18"/>
      <c r="B253" s="164"/>
      <c r="C253" s="258" t="s">
        <v>111</v>
      </c>
      <c r="D253" s="258"/>
      <c r="E253" s="258"/>
      <c r="F253" s="329"/>
      <c r="G253" s="329"/>
      <c r="H253" s="329"/>
      <c r="I253" s="329"/>
      <c r="J253" s="369"/>
      <c r="K253" s="369"/>
      <c r="L253" s="329"/>
      <c r="M253" s="329"/>
      <c r="N253" s="369"/>
      <c r="O253" s="369"/>
      <c r="P253" s="329"/>
      <c r="Q253" s="329"/>
      <c r="R253" s="369"/>
      <c r="S253" s="369"/>
      <c r="T253" s="329"/>
      <c r="U253" s="329"/>
      <c r="V253" s="369"/>
      <c r="W253" s="369"/>
      <c r="X253" s="329"/>
      <c r="Y253" s="329"/>
      <c r="Z253" s="369"/>
      <c r="AA253" s="369"/>
    </row>
    <row r="254" spans="1:27" x14ac:dyDescent="0.3">
      <c r="A254" s="18"/>
      <c r="B254" s="164"/>
      <c r="C254" s="370" t="s">
        <v>171</v>
      </c>
      <c r="D254" s="261"/>
      <c r="E254" s="261"/>
      <c r="F254" s="329"/>
      <c r="G254" s="329"/>
      <c r="H254" s="329"/>
      <c r="I254" s="329"/>
      <c r="J254" s="369"/>
      <c r="K254" s="369"/>
      <c r="L254" s="329"/>
      <c r="M254" s="329"/>
      <c r="N254" s="369"/>
      <c r="O254" s="369"/>
      <c r="P254" s="329"/>
      <c r="Q254" s="329"/>
      <c r="R254" s="369"/>
      <c r="S254" s="369"/>
      <c r="T254" s="329"/>
      <c r="U254" s="329"/>
      <c r="V254" s="369"/>
      <c r="W254" s="369"/>
      <c r="X254" s="329"/>
      <c r="Y254" s="329"/>
      <c r="Z254" s="369"/>
      <c r="AA254" s="369"/>
    </row>
    <row r="255" spans="1:27" x14ac:dyDescent="0.3">
      <c r="A255" s="18"/>
      <c r="B255" s="164"/>
      <c r="C255" s="370" t="s">
        <v>172</v>
      </c>
      <c r="D255" s="370"/>
      <c r="E255" s="370"/>
      <c r="F255" s="329"/>
      <c r="G255" s="329"/>
      <c r="H255" s="329"/>
      <c r="I255" s="329"/>
      <c r="J255" s="369"/>
      <c r="K255" s="369"/>
      <c r="L255" s="329"/>
      <c r="M255" s="329"/>
      <c r="N255" s="369"/>
      <c r="O255" s="369"/>
      <c r="P255" s="329"/>
      <c r="Q255" s="329"/>
      <c r="R255" s="369"/>
      <c r="S255" s="369"/>
      <c r="T255" s="329"/>
      <c r="U255" s="329"/>
      <c r="V255" s="369"/>
      <c r="W255" s="369"/>
      <c r="X255" s="329"/>
      <c r="Y255" s="329"/>
      <c r="Z255" s="369"/>
      <c r="AA255" s="369"/>
    </row>
    <row r="256" spans="1:27" ht="5.4" customHeight="1" x14ac:dyDescent="0.3">
      <c r="A256" s="18"/>
      <c r="B256" s="164"/>
      <c r="C256" s="164"/>
      <c r="D256" s="164"/>
      <c r="E256" s="164"/>
      <c r="F256" s="329"/>
      <c r="G256" s="329"/>
      <c r="H256" s="329"/>
      <c r="I256" s="329"/>
      <c r="J256" s="369"/>
      <c r="K256" s="369"/>
      <c r="L256" s="329"/>
      <c r="M256" s="329"/>
      <c r="N256" s="369"/>
      <c r="O256" s="369"/>
      <c r="P256" s="329"/>
      <c r="Q256" s="329"/>
      <c r="R256" s="369"/>
      <c r="S256" s="369"/>
      <c r="T256" s="329"/>
      <c r="U256" s="329"/>
      <c r="V256" s="369"/>
      <c r="W256" s="369"/>
      <c r="X256" s="329"/>
      <c r="Y256" s="329"/>
      <c r="Z256" s="369"/>
      <c r="AA256" s="369"/>
    </row>
    <row r="257" spans="1:27" x14ac:dyDescent="0.3">
      <c r="A257" s="18"/>
      <c r="B257" s="164"/>
      <c r="C257" s="258" t="s">
        <v>3</v>
      </c>
      <c r="D257" s="261"/>
      <c r="E257" s="261"/>
      <c r="F257" s="329">
        <v>445</v>
      </c>
      <c r="G257" s="329"/>
      <c r="H257" s="329">
        <v>402</v>
      </c>
      <c r="I257" s="329"/>
      <c r="J257" s="369">
        <f t="shared" ref="J257" si="161">+H257/$F257*100</f>
        <v>90.337078651685403</v>
      </c>
      <c r="K257" s="369"/>
      <c r="L257" s="329">
        <v>384</v>
      </c>
      <c r="M257" s="329"/>
      <c r="N257" s="369">
        <f>+L257/$F257*100</f>
        <v>86.292134831460672</v>
      </c>
      <c r="O257" s="369"/>
      <c r="P257" s="329">
        <v>366</v>
      </c>
      <c r="Q257" s="329"/>
      <c r="R257" s="369">
        <f t="shared" ref="R257" si="162">+P257/$F257*100</f>
        <v>82.247191011235955</v>
      </c>
      <c r="S257" s="369"/>
      <c r="T257" s="329">
        <v>314</v>
      </c>
      <c r="U257" s="329"/>
      <c r="V257" s="369">
        <f t="shared" ref="V257" si="163">+T257/$F257*100</f>
        <v>70.561797752808985</v>
      </c>
      <c r="W257" s="369"/>
      <c r="X257" s="329">
        <v>288</v>
      </c>
      <c r="Y257" s="329"/>
      <c r="Z257" s="369">
        <f t="shared" ref="Z257" si="164">+X257/$F257*100</f>
        <v>64.719101123595507</v>
      </c>
      <c r="AA257" s="369"/>
    </row>
    <row r="258" spans="1:27" x14ac:dyDescent="0.3">
      <c r="A258" s="18"/>
      <c r="B258" s="164"/>
      <c r="C258" s="370" t="s">
        <v>65</v>
      </c>
      <c r="D258" s="261"/>
      <c r="E258" s="261"/>
      <c r="F258" s="329"/>
      <c r="G258" s="329"/>
      <c r="H258" s="329"/>
      <c r="I258" s="329"/>
      <c r="J258" s="369"/>
      <c r="K258" s="369"/>
      <c r="L258" s="329"/>
      <c r="M258" s="329"/>
      <c r="N258" s="369"/>
      <c r="O258" s="369"/>
      <c r="P258" s="329"/>
      <c r="Q258" s="329"/>
      <c r="R258" s="369"/>
      <c r="S258" s="369"/>
      <c r="T258" s="329"/>
      <c r="U258" s="329"/>
      <c r="V258" s="369"/>
      <c r="W258" s="369"/>
      <c r="X258" s="329"/>
      <c r="Y258" s="329"/>
      <c r="Z258" s="369"/>
      <c r="AA258" s="369"/>
    </row>
    <row r="259" spans="1:27" ht="5.4" customHeight="1" x14ac:dyDescent="0.3">
      <c r="A259" s="18"/>
      <c r="B259" s="164"/>
      <c r="C259" s="164"/>
      <c r="D259" s="164"/>
      <c r="E259" s="164"/>
      <c r="F259" s="329"/>
      <c r="G259" s="329"/>
      <c r="H259" s="329"/>
      <c r="I259" s="329"/>
      <c r="J259" s="369"/>
      <c r="K259" s="369"/>
      <c r="L259" s="329"/>
      <c r="M259" s="329"/>
      <c r="N259" s="369"/>
      <c r="O259" s="369"/>
      <c r="P259" s="329"/>
      <c r="Q259" s="329"/>
      <c r="R259" s="369"/>
      <c r="S259" s="369"/>
      <c r="T259" s="329"/>
      <c r="U259" s="329"/>
      <c r="V259" s="369"/>
      <c r="W259" s="369"/>
      <c r="X259" s="329"/>
      <c r="Y259" s="329"/>
      <c r="Z259" s="369"/>
      <c r="AA259" s="369"/>
    </row>
    <row r="260" spans="1:27" x14ac:dyDescent="0.3">
      <c r="A260" s="18"/>
      <c r="B260" s="164"/>
      <c r="C260" s="258" t="s">
        <v>124</v>
      </c>
      <c r="D260" s="261"/>
      <c r="E260" s="261"/>
      <c r="F260" s="329">
        <v>680</v>
      </c>
      <c r="G260" s="329"/>
      <c r="H260" s="329">
        <v>661</v>
      </c>
      <c r="I260" s="329"/>
      <c r="J260" s="369">
        <f t="shared" ref="J260" si="165">+H260/$F260*100</f>
        <v>97.205882352941174</v>
      </c>
      <c r="K260" s="369"/>
      <c r="L260" s="329">
        <v>633</v>
      </c>
      <c r="M260" s="329"/>
      <c r="N260" s="369">
        <f>+L260/$F260*100</f>
        <v>93.088235294117652</v>
      </c>
      <c r="O260" s="369"/>
      <c r="P260" s="329">
        <v>613</v>
      </c>
      <c r="Q260" s="329"/>
      <c r="R260" s="369">
        <f t="shared" ref="R260" si="166">+P260/$F260*100</f>
        <v>90.14705882352942</v>
      </c>
      <c r="S260" s="369"/>
      <c r="T260" s="329">
        <v>547</v>
      </c>
      <c r="U260" s="329"/>
      <c r="V260" s="369">
        <f t="shared" ref="V260" si="167">+T260/$F260*100</f>
        <v>80.441176470588232</v>
      </c>
      <c r="W260" s="369"/>
      <c r="X260" s="329">
        <v>505</v>
      </c>
      <c r="Y260" s="329"/>
      <c r="Z260" s="369">
        <f t="shared" ref="Z260" si="168">+X260/$F260*100</f>
        <v>74.264705882352942</v>
      </c>
      <c r="AA260" s="369"/>
    </row>
    <row r="261" spans="1:27" x14ac:dyDescent="0.3">
      <c r="A261" s="18"/>
      <c r="B261" s="164"/>
      <c r="C261" s="258" t="s">
        <v>125</v>
      </c>
      <c r="D261" s="258"/>
      <c r="E261" s="258"/>
      <c r="F261" s="329"/>
      <c r="G261" s="329"/>
      <c r="H261" s="329"/>
      <c r="I261" s="329"/>
      <c r="J261" s="369"/>
      <c r="K261" s="369"/>
      <c r="L261" s="329"/>
      <c r="M261" s="329"/>
      <c r="N261" s="369"/>
      <c r="O261" s="369"/>
      <c r="P261" s="329"/>
      <c r="Q261" s="329"/>
      <c r="R261" s="369"/>
      <c r="S261" s="369"/>
      <c r="T261" s="329"/>
      <c r="U261" s="329"/>
      <c r="V261" s="369"/>
      <c r="W261" s="369"/>
      <c r="X261" s="329"/>
      <c r="Y261" s="329"/>
      <c r="Z261" s="369"/>
      <c r="AA261" s="369"/>
    </row>
    <row r="262" spans="1:27" x14ac:dyDescent="0.3">
      <c r="A262" s="18"/>
      <c r="B262" s="164"/>
      <c r="C262" s="370" t="s">
        <v>126</v>
      </c>
      <c r="D262" s="261"/>
      <c r="E262" s="261"/>
      <c r="F262" s="329"/>
      <c r="G262" s="329"/>
      <c r="H262" s="329"/>
      <c r="I262" s="329"/>
      <c r="J262" s="369"/>
      <c r="K262" s="369"/>
      <c r="L262" s="329"/>
      <c r="M262" s="329"/>
      <c r="N262" s="369"/>
      <c r="O262" s="369"/>
      <c r="P262" s="329"/>
      <c r="Q262" s="329"/>
      <c r="R262" s="369"/>
      <c r="S262" s="369"/>
      <c r="T262" s="329"/>
      <c r="U262" s="329"/>
      <c r="V262" s="369"/>
      <c r="W262" s="369"/>
      <c r="X262" s="329"/>
      <c r="Y262" s="329"/>
      <c r="Z262" s="369"/>
      <c r="AA262" s="369"/>
    </row>
    <row r="263" spans="1:27" x14ac:dyDescent="0.3">
      <c r="A263" s="18"/>
      <c r="B263" s="164"/>
      <c r="C263" s="22" t="s">
        <v>109</v>
      </c>
      <c r="D263" s="164"/>
      <c r="E263" s="164"/>
      <c r="F263" s="329"/>
      <c r="G263" s="329"/>
      <c r="H263" s="329"/>
      <c r="I263" s="329"/>
      <c r="J263" s="369"/>
      <c r="K263" s="369"/>
      <c r="L263" s="329"/>
      <c r="M263" s="329"/>
      <c r="N263" s="369"/>
      <c r="O263" s="369"/>
      <c r="P263" s="329"/>
      <c r="Q263" s="329"/>
      <c r="R263" s="369"/>
      <c r="S263" s="369"/>
      <c r="T263" s="329"/>
      <c r="U263" s="329"/>
      <c r="V263" s="369"/>
      <c r="W263" s="369"/>
      <c r="X263" s="329"/>
      <c r="Y263" s="329"/>
      <c r="Z263" s="369"/>
      <c r="AA263" s="369"/>
    </row>
    <row r="264" spans="1:27" ht="13.95" customHeight="1" thickBot="1" x14ac:dyDescent="0.35">
      <c r="A264" s="72"/>
      <c r="B264" s="371"/>
      <c r="C264" s="371"/>
      <c r="D264" s="371"/>
      <c r="E264" s="371"/>
      <c r="F264" s="202"/>
      <c r="G264" s="202"/>
      <c r="H264" s="202"/>
      <c r="I264" s="202"/>
      <c r="J264" s="373"/>
      <c r="K264" s="373"/>
      <c r="L264" s="202"/>
      <c r="M264" s="202"/>
      <c r="N264" s="373"/>
      <c r="O264" s="373"/>
      <c r="P264" s="202"/>
      <c r="Q264" s="202"/>
      <c r="R264" s="373"/>
      <c r="S264" s="373"/>
      <c r="T264" s="202"/>
      <c r="U264" s="202"/>
      <c r="V264" s="373"/>
      <c r="W264" s="373"/>
      <c r="X264" s="202"/>
      <c r="Y264" s="202"/>
      <c r="Z264" s="373"/>
      <c r="AA264" s="373"/>
    </row>
    <row r="265" spans="1:27" x14ac:dyDescent="0.3">
      <c r="A265" s="353" t="s">
        <v>169</v>
      </c>
      <c r="B265" s="353"/>
      <c r="C265" s="353"/>
      <c r="D265" s="353"/>
      <c r="E265" s="353"/>
      <c r="F265" s="353"/>
      <c r="G265" s="353"/>
      <c r="H265" s="353"/>
      <c r="I265" s="353"/>
      <c r="J265" s="353"/>
      <c r="K265" s="353"/>
      <c r="L265" s="353"/>
      <c r="M265" s="353"/>
      <c r="N265" s="353"/>
      <c r="O265" s="353"/>
      <c r="P265" s="353"/>
      <c r="Q265" s="353"/>
      <c r="R265" s="353"/>
      <c r="S265" s="353"/>
      <c r="T265" s="353"/>
      <c r="U265" s="353"/>
      <c r="V265" s="353"/>
      <c r="W265" s="353"/>
      <c r="X265" s="353"/>
      <c r="Y265" s="353"/>
      <c r="Z265" s="353"/>
      <c r="AA265" s="353"/>
    </row>
    <row r="266" spans="1:27" x14ac:dyDescent="0.3">
      <c r="A266" s="354" t="s">
        <v>184</v>
      </c>
      <c r="B266" s="354"/>
      <c r="C266" s="354"/>
      <c r="D266" s="354"/>
      <c r="E266" s="354"/>
      <c r="F266" s="354"/>
      <c r="G266" s="354"/>
      <c r="H266" s="354"/>
      <c r="I266" s="354"/>
      <c r="J266" s="354"/>
      <c r="K266" s="354"/>
      <c r="L266" s="354"/>
      <c r="M266" s="354"/>
      <c r="N266" s="354"/>
      <c r="O266" s="354"/>
      <c r="P266" s="354"/>
      <c r="Q266" s="354"/>
      <c r="R266" s="354"/>
      <c r="S266" s="354"/>
      <c r="T266" s="354"/>
      <c r="U266" s="354"/>
      <c r="V266" s="354"/>
      <c r="W266" s="354"/>
      <c r="X266" s="354"/>
      <c r="Y266" s="354"/>
      <c r="Z266" s="354"/>
      <c r="AA266" s="354"/>
    </row>
    <row r="267" spans="1:27" ht="13.8" thickBot="1" x14ac:dyDescent="0.35">
      <c r="A267" s="18"/>
      <c r="B267" s="18"/>
      <c r="C267" s="18"/>
      <c r="D267" s="18"/>
      <c r="E267" s="18"/>
      <c r="F267" s="329"/>
      <c r="G267" s="329"/>
      <c r="H267" s="329"/>
      <c r="I267" s="329"/>
      <c r="J267" s="330"/>
      <c r="K267" s="330"/>
      <c r="L267" s="329"/>
      <c r="M267" s="329"/>
      <c r="N267" s="18"/>
      <c r="O267" s="18"/>
      <c r="P267" s="329"/>
      <c r="Q267" s="329"/>
      <c r="R267" s="330"/>
      <c r="S267" s="330"/>
      <c r="T267" s="329"/>
      <c r="U267" s="329"/>
      <c r="V267" s="18"/>
      <c r="W267" s="18"/>
      <c r="X267" s="329"/>
      <c r="Y267" s="329"/>
      <c r="Z267" s="330"/>
      <c r="AA267" s="330"/>
    </row>
    <row r="268" spans="1:27" ht="36" customHeight="1" thickBot="1" x14ac:dyDescent="0.35">
      <c r="A268" s="355"/>
      <c r="B268" s="317" t="s">
        <v>220</v>
      </c>
      <c r="C268" s="317"/>
      <c r="D268" s="317"/>
      <c r="E268" s="318"/>
      <c r="F268" s="293" t="s">
        <v>25</v>
      </c>
      <c r="G268" s="356"/>
      <c r="H268" s="357" t="s">
        <v>32</v>
      </c>
      <c r="I268" s="357"/>
      <c r="J268" s="357"/>
      <c r="K268" s="358"/>
      <c r="L268" s="357" t="s">
        <v>21</v>
      </c>
      <c r="M268" s="357"/>
      <c r="N268" s="357"/>
      <c r="O268" s="358"/>
      <c r="P268" s="357" t="s">
        <v>29</v>
      </c>
      <c r="Q268" s="357"/>
      <c r="R268" s="357"/>
      <c r="S268" s="358"/>
      <c r="T268" s="357" t="s">
        <v>31</v>
      </c>
      <c r="U268" s="357"/>
      <c r="V268" s="357"/>
      <c r="W268" s="358"/>
      <c r="X268" s="357" t="s">
        <v>30</v>
      </c>
      <c r="Y268" s="357"/>
      <c r="Z268" s="357"/>
      <c r="AA268" s="358"/>
    </row>
    <row r="269" spans="1:27" ht="37.200000000000003" customHeight="1" x14ac:dyDescent="0.3">
      <c r="A269" s="167"/>
      <c r="B269" s="301"/>
      <c r="C269" s="301"/>
      <c r="D269" s="301"/>
      <c r="E269" s="312"/>
      <c r="F269" s="298"/>
      <c r="G269" s="359"/>
      <c r="H269" s="302" t="s">
        <v>134</v>
      </c>
      <c r="I269" s="360"/>
      <c r="J269" s="303" t="s">
        <v>118</v>
      </c>
      <c r="K269" s="303"/>
      <c r="L269" s="302" t="s">
        <v>134</v>
      </c>
      <c r="M269" s="360"/>
      <c r="N269" s="303" t="s">
        <v>118</v>
      </c>
      <c r="O269" s="303"/>
      <c r="P269" s="302" t="s">
        <v>134</v>
      </c>
      <c r="Q269" s="360"/>
      <c r="R269" s="303" t="s">
        <v>118</v>
      </c>
      <c r="S269" s="303"/>
      <c r="T269" s="302" t="s">
        <v>134</v>
      </c>
      <c r="U269" s="360"/>
      <c r="V269" s="303" t="s">
        <v>118</v>
      </c>
      <c r="W269" s="303"/>
      <c r="X269" s="302" t="s">
        <v>134</v>
      </c>
      <c r="Y269" s="360"/>
      <c r="Z269" s="303" t="s">
        <v>118</v>
      </c>
      <c r="AA269" s="303"/>
    </row>
    <row r="270" spans="1:27" ht="18.600000000000001" customHeight="1" thickBot="1" x14ac:dyDescent="0.35">
      <c r="A270" s="72"/>
      <c r="B270" s="361"/>
      <c r="C270" s="361"/>
      <c r="D270" s="361"/>
      <c r="E270" s="307"/>
      <c r="F270" s="362"/>
      <c r="G270" s="363"/>
      <c r="H270" s="364"/>
      <c r="I270" s="364"/>
      <c r="J270" s="310" t="s">
        <v>62</v>
      </c>
      <c r="K270" s="310"/>
      <c r="L270" s="364"/>
      <c r="M270" s="364"/>
      <c r="N270" s="310" t="s">
        <v>62</v>
      </c>
      <c r="O270" s="310"/>
      <c r="P270" s="364"/>
      <c r="Q270" s="364"/>
      <c r="R270" s="310" t="s">
        <v>62</v>
      </c>
      <c r="S270" s="310"/>
      <c r="T270" s="364"/>
      <c r="U270" s="364"/>
      <c r="V270" s="310" t="s">
        <v>62</v>
      </c>
      <c r="W270" s="310"/>
      <c r="X270" s="364"/>
      <c r="Y270" s="364"/>
      <c r="Z270" s="310" t="s">
        <v>62</v>
      </c>
      <c r="AA270" s="310"/>
    </row>
    <row r="271" spans="1:27" ht="4.95" customHeight="1" x14ac:dyDescent="0.3">
      <c r="A271" s="355"/>
      <c r="B271" s="318"/>
      <c r="C271" s="318"/>
      <c r="D271" s="318"/>
      <c r="E271" s="318"/>
      <c r="F271" s="294"/>
      <c r="G271" s="356"/>
      <c r="H271" s="365"/>
      <c r="I271" s="365"/>
      <c r="J271" s="322"/>
      <c r="K271" s="322"/>
      <c r="L271" s="365"/>
      <c r="M271" s="365"/>
      <c r="N271" s="322"/>
      <c r="O271" s="322"/>
      <c r="P271" s="365"/>
      <c r="Q271" s="365"/>
      <c r="R271" s="322"/>
      <c r="S271" s="322"/>
      <c r="T271" s="365"/>
      <c r="U271" s="365"/>
      <c r="V271" s="322"/>
      <c r="W271" s="322"/>
      <c r="X271" s="365"/>
      <c r="Y271" s="365"/>
      <c r="Z271" s="322"/>
      <c r="AA271" s="322"/>
    </row>
    <row r="272" spans="1:27" x14ac:dyDescent="0.3">
      <c r="A272" s="271" t="s">
        <v>148</v>
      </c>
      <c r="B272" s="271"/>
      <c r="C272" s="271"/>
      <c r="D272" s="271"/>
      <c r="E272" s="271"/>
      <c r="F272" s="271"/>
      <c r="G272" s="271"/>
      <c r="H272" s="271"/>
      <c r="I272" s="271"/>
      <c r="J272" s="271"/>
      <c r="K272" s="271"/>
      <c r="L272" s="271"/>
      <c r="M272" s="271"/>
      <c r="N272" s="271"/>
      <c r="O272" s="271"/>
      <c r="P272" s="271"/>
      <c r="Q272" s="271"/>
      <c r="R272" s="271"/>
      <c r="S272" s="271"/>
      <c r="T272" s="271"/>
      <c r="U272" s="271"/>
      <c r="V272" s="271"/>
      <c r="W272" s="271"/>
      <c r="X272" s="271"/>
      <c r="Y272" s="271"/>
      <c r="Z272" s="271"/>
      <c r="AA272" s="271"/>
    </row>
    <row r="273" spans="1:27" x14ac:dyDescent="0.3">
      <c r="A273" s="272" t="s">
        <v>149</v>
      </c>
      <c r="B273" s="271"/>
      <c r="C273" s="271"/>
      <c r="D273" s="271"/>
      <c r="E273" s="271"/>
      <c r="F273" s="271"/>
      <c r="G273" s="271"/>
      <c r="H273" s="271"/>
      <c r="I273" s="271"/>
      <c r="J273" s="271"/>
      <c r="K273" s="271"/>
      <c r="L273" s="271"/>
      <c r="M273" s="271"/>
      <c r="N273" s="271"/>
      <c r="O273" s="271"/>
      <c r="P273" s="271"/>
      <c r="Q273" s="271"/>
      <c r="R273" s="271"/>
      <c r="S273" s="271"/>
      <c r="T273" s="271"/>
      <c r="U273" s="271"/>
      <c r="V273" s="271"/>
      <c r="W273" s="271"/>
      <c r="X273" s="271"/>
      <c r="Y273" s="271"/>
      <c r="Z273" s="271"/>
      <c r="AA273" s="271"/>
    </row>
    <row r="274" spans="1:27" s="224" customFormat="1" ht="4.95" customHeight="1" x14ac:dyDescent="0.3">
      <c r="A274" s="366"/>
      <c r="B274" s="366"/>
      <c r="C274" s="366"/>
      <c r="D274" s="366"/>
      <c r="E274" s="366"/>
      <c r="F274" s="366"/>
      <c r="G274" s="366"/>
      <c r="H274" s="366"/>
      <c r="I274" s="366"/>
      <c r="J274" s="366"/>
      <c r="K274" s="366"/>
      <c r="L274" s="366"/>
      <c r="M274" s="366"/>
      <c r="N274" s="366"/>
      <c r="O274" s="366"/>
      <c r="P274" s="366"/>
      <c r="Q274" s="366"/>
      <c r="R274" s="366"/>
      <c r="S274" s="366"/>
      <c r="T274" s="366"/>
      <c r="U274" s="366"/>
      <c r="V274" s="366"/>
      <c r="W274" s="366"/>
      <c r="X274" s="366"/>
      <c r="Y274" s="366"/>
      <c r="Z274" s="366"/>
      <c r="AA274" s="366"/>
    </row>
    <row r="275" spans="1:27" x14ac:dyDescent="0.3">
      <c r="A275" s="228"/>
      <c r="B275" s="275" t="s">
        <v>45</v>
      </c>
      <c r="C275" s="277"/>
      <c r="D275" s="277"/>
      <c r="E275" s="277"/>
      <c r="F275" s="229">
        <f>SUM(F278:F287)</f>
        <v>3734</v>
      </c>
      <c r="G275" s="229"/>
      <c r="H275" s="229">
        <f>SUM(H278:H287)</f>
        <v>3569</v>
      </c>
      <c r="I275" s="229"/>
      <c r="J275" s="230">
        <f>H275/$F275*100</f>
        <v>95.581146223888595</v>
      </c>
      <c r="K275" s="230"/>
      <c r="L275" s="229">
        <f>SUM(L278:L287)</f>
        <v>3392</v>
      </c>
      <c r="M275" s="229"/>
      <c r="N275" s="230">
        <f>L275/$F275*100</f>
        <v>90.840921264059986</v>
      </c>
      <c r="O275" s="230"/>
      <c r="P275" s="229">
        <f>SUM(P278:P287)</f>
        <v>3265</v>
      </c>
      <c r="Q275" s="229"/>
      <c r="R275" s="230">
        <f>P275/$F275*100</f>
        <v>87.43974290305303</v>
      </c>
      <c r="S275" s="230"/>
      <c r="T275" s="229">
        <f>SUM(T278:T287)</f>
        <v>2851</v>
      </c>
      <c r="U275" s="229"/>
      <c r="V275" s="230">
        <f>T275/$F275*100</f>
        <v>76.352437064809848</v>
      </c>
      <c r="W275" s="230"/>
      <c r="X275" s="229">
        <f>SUM(X278:X287)</f>
        <v>2613</v>
      </c>
      <c r="Y275" s="229"/>
      <c r="Z275" s="230">
        <f>X275/$F275*100</f>
        <v>69.978575254418857</v>
      </c>
      <c r="AA275" s="230"/>
    </row>
    <row r="276" spans="1:27" x14ac:dyDescent="0.3">
      <c r="A276" s="228"/>
      <c r="B276" s="276" t="s">
        <v>44</v>
      </c>
      <c r="C276" s="277"/>
      <c r="D276" s="277"/>
      <c r="E276" s="277"/>
      <c r="F276" s="229"/>
      <c r="G276" s="229"/>
      <c r="H276" s="229"/>
      <c r="I276" s="229"/>
      <c r="J276" s="230"/>
      <c r="K276" s="230"/>
      <c r="L276" s="229"/>
      <c r="M276" s="229"/>
      <c r="N276" s="230"/>
      <c r="O276" s="230"/>
      <c r="P276" s="229"/>
      <c r="Q276" s="229"/>
      <c r="R276" s="230"/>
      <c r="S276" s="230"/>
      <c r="T276" s="229"/>
      <c r="U276" s="229"/>
      <c r="V276" s="230"/>
      <c r="W276" s="230"/>
      <c r="X276" s="229"/>
      <c r="Y276" s="229"/>
      <c r="Z276" s="230"/>
      <c r="AA276" s="230"/>
    </row>
    <row r="277" spans="1:27" s="224" customFormat="1" ht="5.4" customHeight="1" x14ac:dyDescent="0.3">
      <c r="A277" s="18"/>
      <c r="B277" s="164"/>
      <c r="C277" s="164"/>
      <c r="D277" s="164"/>
      <c r="E277" s="164"/>
      <c r="F277" s="367"/>
      <c r="G277" s="367"/>
      <c r="H277" s="367"/>
      <c r="I277" s="367"/>
      <c r="J277" s="327"/>
      <c r="K277" s="327"/>
      <c r="L277" s="367"/>
      <c r="M277" s="367"/>
      <c r="N277" s="327"/>
      <c r="O277" s="327"/>
      <c r="P277" s="367"/>
      <c r="Q277" s="367"/>
      <c r="R277" s="327"/>
      <c r="S277" s="327"/>
      <c r="T277" s="367"/>
      <c r="U277" s="367"/>
      <c r="V277" s="327"/>
      <c r="W277" s="327"/>
      <c r="X277" s="367"/>
      <c r="Y277" s="367"/>
      <c r="Z277" s="327"/>
      <c r="AA277" s="327"/>
    </row>
    <row r="278" spans="1:27" x14ac:dyDescent="0.3">
      <c r="A278" s="18"/>
      <c r="B278" s="164"/>
      <c r="C278" s="258" t="s">
        <v>66</v>
      </c>
      <c r="D278" s="261"/>
      <c r="E278" s="261"/>
      <c r="F278" s="329">
        <v>77</v>
      </c>
      <c r="G278" s="329"/>
      <c r="H278" s="329">
        <v>76</v>
      </c>
      <c r="I278" s="329"/>
      <c r="J278" s="369">
        <f t="shared" ref="J278:J287" si="169">+H278/$F278*100</f>
        <v>98.701298701298697</v>
      </c>
      <c r="K278" s="369"/>
      <c r="L278" s="329">
        <v>72</v>
      </c>
      <c r="M278" s="329"/>
      <c r="N278" s="369">
        <f>+L278/$F278*100</f>
        <v>93.506493506493499</v>
      </c>
      <c r="O278" s="369"/>
      <c r="P278" s="329">
        <v>69</v>
      </c>
      <c r="Q278" s="329"/>
      <c r="R278" s="369">
        <f t="shared" ref="R278" si="170">+P278/$F278*100</f>
        <v>89.610389610389603</v>
      </c>
      <c r="S278" s="369"/>
      <c r="T278" s="329">
        <v>58</v>
      </c>
      <c r="U278" s="329"/>
      <c r="V278" s="369">
        <f t="shared" ref="V278" si="171">+T278/$F278*100</f>
        <v>75.324675324675326</v>
      </c>
      <c r="W278" s="369"/>
      <c r="X278" s="329">
        <v>55</v>
      </c>
      <c r="Y278" s="329"/>
      <c r="Z278" s="369">
        <f t="shared" ref="Z278" si="172">+X278/$F278*100</f>
        <v>71.428571428571431</v>
      </c>
      <c r="AA278" s="369"/>
    </row>
    <row r="279" spans="1:27" x14ac:dyDescent="0.3">
      <c r="A279" s="18"/>
      <c r="B279" s="164"/>
      <c r="C279" s="370" t="s">
        <v>67</v>
      </c>
      <c r="D279" s="261"/>
      <c r="E279" s="261"/>
      <c r="F279" s="329"/>
      <c r="G279" s="329"/>
      <c r="H279" s="329"/>
      <c r="I279" s="329"/>
      <c r="J279" s="369"/>
      <c r="K279" s="369"/>
      <c r="L279" s="329"/>
      <c r="M279" s="329"/>
      <c r="N279" s="369"/>
      <c r="O279" s="369"/>
      <c r="P279" s="329"/>
      <c r="Q279" s="329"/>
      <c r="R279" s="369"/>
      <c r="S279" s="369"/>
      <c r="T279" s="329"/>
      <c r="U279" s="329"/>
      <c r="V279" s="369"/>
      <c r="W279" s="369"/>
      <c r="X279" s="329"/>
      <c r="Y279" s="329"/>
      <c r="Z279" s="369"/>
      <c r="AA279" s="369"/>
    </row>
    <row r="280" spans="1:27" ht="5.4" customHeight="1" x14ac:dyDescent="0.3">
      <c r="A280" s="18"/>
      <c r="B280" s="164"/>
      <c r="C280" s="164"/>
      <c r="D280" s="164"/>
      <c r="E280" s="164"/>
      <c r="F280" s="329"/>
      <c r="G280" s="329"/>
      <c r="H280" s="329"/>
      <c r="I280" s="329"/>
      <c r="J280" s="369"/>
      <c r="K280" s="369"/>
      <c r="L280" s="329"/>
      <c r="M280" s="329"/>
      <c r="N280" s="369"/>
      <c r="O280" s="369"/>
      <c r="P280" s="329"/>
      <c r="Q280" s="329"/>
      <c r="R280" s="369"/>
      <c r="S280" s="369"/>
      <c r="T280" s="329"/>
      <c r="U280" s="329"/>
      <c r="V280" s="369"/>
      <c r="W280" s="369"/>
      <c r="X280" s="329"/>
      <c r="Y280" s="329"/>
      <c r="Z280" s="369"/>
      <c r="AA280" s="369"/>
    </row>
    <row r="281" spans="1:27" x14ac:dyDescent="0.3">
      <c r="A281" s="18"/>
      <c r="B281" s="164"/>
      <c r="C281" s="258" t="s">
        <v>68</v>
      </c>
      <c r="D281" s="261"/>
      <c r="E281" s="261"/>
      <c r="F281" s="329">
        <v>1612</v>
      </c>
      <c r="G281" s="329"/>
      <c r="H281" s="329">
        <v>1539</v>
      </c>
      <c r="I281" s="329"/>
      <c r="J281" s="369">
        <f t="shared" si="169"/>
        <v>95.471464019851112</v>
      </c>
      <c r="K281" s="369"/>
      <c r="L281" s="329">
        <v>1476</v>
      </c>
      <c r="M281" s="329"/>
      <c r="N281" s="369">
        <f>+L281/$F281*100</f>
        <v>91.563275434243181</v>
      </c>
      <c r="O281" s="369"/>
      <c r="P281" s="329">
        <v>1411</v>
      </c>
      <c r="Q281" s="329"/>
      <c r="R281" s="369">
        <f t="shared" ref="R281" si="173">+P281/$F281*100</f>
        <v>87.531017369727053</v>
      </c>
      <c r="S281" s="369"/>
      <c r="T281" s="329">
        <v>1207</v>
      </c>
      <c r="U281" s="329"/>
      <c r="V281" s="369">
        <f t="shared" ref="V281" si="174">+T281/$F281*100</f>
        <v>74.875930521091817</v>
      </c>
      <c r="W281" s="369"/>
      <c r="X281" s="329">
        <v>1098</v>
      </c>
      <c r="Y281" s="329"/>
      <c r="Z281" s="369">
        <f t="shared" ref="Z281" si="175">+X281/$F281*100</f>
        <v>68.114143920595538</v>
      </c>
      <c r="AA281" s="369"/>
    </row>
    <row r="282" spans="1:27" x14ac:dyDescent="0.3">
      <c r="A282" s="18"/>
      <c r="B282" s="164"/>
      <c r="C282" s="370" t="s">
        <v>69</v>
      </c>
      <c r="D282" s="261"/>
      <c r="E282" s="261"/>
      <c r="F282" s="329"/>
      <c r="G282" s="329"/>
      <c r="H282" s="329"/>
      <c r="I282" s="329"/>
      <c r="J282" s="369"/>
      <c r="K282" s="369"/>
      <c r="L282" s="329"/>
      <c r="M282" s="329"/>
      <c r="N282" s="369"/>
      <c r="O282" s="369"/>
      <c r="P282" s="329"/>
      <c r="Q282" s="329"/>
      <c r="R282" s="369"/>
      <c r="S282" s="369"/>
      <c r="T282" s="329"/>
      <c r="U282" s="329"/>
      <c r="V282" s="369"/>
      <c r="W282" s="369"/>
      <c r="X282" s="329"/>
      <c r="Y282" s="329"/>
      <c r="Z282" s="369"/>
      <c r="AA282" s="369"/>
    </row>
    <row r="283" spans="1:27" ht="5.4" customHeight="1" x14ac:dyDescent="0.3">
      <c r="A283" s="18"/>
      <c r="B283" s="164"/>
      <c r="C283" s="164"/>
      <c r="D283" s="164"/>
      <c r="E283" s="164"/>
      <c r="F283" s="329"/>
      <c r="G283" s="329"/>
      <c r="H283" s="329"/>
      <c r="I283" s="329"/>
      <c r="J283" s="369"/>
      <c r="K283" s="369"/>
      <c r="L283" s="329"/>
      <c r="M283" s="329"/>
      <c r="N283" s="369"/>
      <c r="O283" s="369"/>
      <c r="P283" s="329"/>
      <c r="Q283" s="329"/>
      <c r="R283" s="369"/>
      <c r="S283" s="369"/>
      <c r="T283" s="329"/>
      <c r="U283" s="329"/>
      <c r="V283" s="369"/>
      <c r="W283" s="369"/>
      <c r="X283" s="329"/>
      <c r="Y283" s="329"/>
      <c r="Z283" s="369"/>
      <c r="AA283" s="369"/>
    </row>
    <row r="284" spans="1:27" x14ac:dyDescent="0.3">
      <c r="A284" s="18"/>
      <c r="B284" s="164"/>
      <c r="C284" s="258" t="s">
        <v>70</v>
      </c>
      <c r="D284" s="261"/>
      <c r="E284" s="261"/>
      <c r="F284" s="329">
        <v>796</v>
      </c>
      <c r="G284" s="329"/>
      <c r="H284" s="329">
        <v>769</v>
      </c>
      <c r="I284" s="329"/>
      <c r="J284" s="369">
        <f t="shared" si="169"/>
        <v>96.608040201005025</v>
      </c>
      <c r="K284" s="369"/>
      <c r="L284" s="329">
        <v>722</v>
      </c>
      <c r="M284" s="329"/>
      <c r="N284" s="369">
        <f>+L284/$F284*100</f>
        <v>90.7035175879397</v>
      </c>
      <c r="O284" s="369"/>
      <c r="P284" s="329">
        <v>693</v>
      </c>
      <c r="Q284" s="329"/>
      <c r="R284" s="369">
        <f t="shared" ref="R284" si="176">+P284/$F284*100</f>
        <v>87.060301507537687</v>
      </c>
      <c r="S284" s="369"/>
      <c r="T284" s="329">
        <v>613</v>
      </c>
      <c r="U284" s="329"/>
      <c r="V284" s="369">
        <f t="shared" ref="V284" si="177">+T284/$F284*100</f>
        <v>77.010050251256274</v>
      </c>
      <c r="W284" s="369"/>
      <c r="X284" s="329">
        <v>563</v>
      </c>
      <c r="Y284" s="329"/>
      <c r="Z284" s="369">
        <f t="shared" ref="Z284" si="178">+X284/$F284*100</f>
        <v>70.7286432160804</v>
      </c>
      <c r="AA284" s="369"/>
    </row>
    <row r="285" spans="1:27" x14ac:dyDescent="0.3">
      <c r="A285" s="18"/>
      <c r="B285" s="164"/>
      <c r="C285" s="370" t="s">
        <v>71</v>
      </c>
      <c r="D285" s="261"/>
      <c r="E285" s="261"/>
      <c r="F285" s="329"/>
      <c r="G285" s="329"/>
      <c r="H285" s="329"/>
      <c r="I285" s="329"/>
      <c r="J285" s="369"/>
      <c r="K285" s="369"/>
      <c r="L285" s="329"/>
      <c r="M285" s="329"/>
      <c r="N285" s="369"/>
      <c r="O285" s="369"/>
      <c r="P285" s="329"/>
      <c r="Q285" s="329"/>
      <c r="R285" s="369"/>
      <c r="S285" s="369"/>
      <c r="T285" s="329"/>
      <c r="U285" s="329"/>
      <c r="V285" s="369"/>
      <c r="W285" s="369"/>
      <c r="X285" s="329"/>
      <c r="Y285" s="329"/>
      <c r="Z285" s="369"/>
      <c r="AA285" s="369"/>
    </row>
    <row r="286" spans="1:27" ht="5.4" customHeight="1" x14ac:dyDescent="0.3">
      <c r="A286" s="18"/>
      <c r="B286" s="164"/>
      <c r="C286" s="164"/>
      <c r="D286" s="164"/>
      <c r="E286" s="164"/>
      <c r="F286" s="329"/>
      <c r="G286" s="329"/>
      <c r="H286" s="329"/>
      <c r="I286" s="329"/>
      <c r="J286" s="369"/>
      <c r="K286" s="369"/>
      <c r="L286" s="329"/>
      <c r="M286" s="329"/>
      <c r="N286" s="369"/>
      <c r="O286" s="369"/>
      <c r="P286" s="329"/>
      <c r="Q286" s="329"/>
      <c r="R286" s="369"/>
      <c r="S286" s="369"/>
      <c r="T286" s="329"/>
      <c r="U286" s="329"/>
      <c r="V286" s="369"/>
      <c r="W286" s="369"/>
      <c r="X286" s="329"/>
      <c r="Y286" s="329"/>
      <c r="Z286" s="369"/>
      <c r="AA286" s="369"/>
    </row>
    <row r="287" spans="1:27" x14ac:dyDescent="0.3">
      <c r="A287" s="18"/>
      <c r="B287" s="164"/>
      <c r="C287" s="258" t="s">
        <v>72</v>
      </c>
      <c r="D287" s="261"/>
      <c r="E287" s="261"/>
      <c r="F287" s="329">
        <v>1249</v>
      </c>
      <c r="G287" s="329"/>
      <c r="H287" s="329">
        <v>1185</v>
      </c>
      <c r="I287" s="329"/>
      <c r="J287" s="369">
        <f t="shared" si="169"/>
        <v>94.875900720576453</v>
      </c>
      <c r="K287" s="369"/>
      <c r="L287" s="329">
        <v>1122</v>
      </c>
      <c r="M287" s="329"/>
      <c r="N287" s="369">
        <f>+L287/$F287*100</f>
        <v>89.831865492393916</v>
      </c>
      <c r="O287" s="369"/>
      <c r="P287" s="329">
        <v>1092</v>
      </c>
      <c r="Q287" s="329"/>
      <c r="R287" s="369">
        <f t="shared" ref="R287" si="179">+P287/$F287*100</f>
        <v>87.429943955164134</v>
      </c>
      <c r="S287" s="369"/>
      <c r="T287" s="329">
        <v>973</v>
      </c>
      <c r="U287" s="329"/>
      <c r="V287" s="369">
        <f t="shared" ref="V287" si="180">+T287/$F287*100</f>
        <v>77.902321857485987</v>
      </c>
      <c r="W287" s="369"/>
      <c r="X287" s="329">
        <v>897</v>
      </c>
      <c r="Y287" s="329"/>
      <c r="Z287" s="369">
        <f t="shared" ref="Z287" si="181">+X287/$F287*100</f>
        <v>71.817453963170536</v>
      </c>
      <c r="AA287" s="369"/>
    </row>
    <row r="288" spans="1:27" x14ac:dyDescent="0.3">
      <c r="A288" s="18"/>
      <c r="B288" s="164"/>
      <c r="C288" s="370" t="s">
        <v>73</v>
      </c>
      <c r="D288" s="261"/>
      <c r="E288" s="261"/>
      <c r="F288" s="329"/>
      <c r="G288" s="329"/>
      <c r="H288" s="329"/>
      <c r="I288" s="329"/>
      <c r="J288" s="369"/>
      <c r="K288" s="369"/>
      <c r="L288" s="329"/>
      <c r="M288" s="329"/>
      <c r="N288" s="369"/>
      <c r="O288" s="369"/>
      <c r="P288" s="329"/>
      <c r="Q288" s="329"/>
      <c r="R288" s="369"/>
      <c r="S288" s="369"/>
      <c r="T288" s="329"/>
      <c r="U288" s="329"/>
      <c r="V288" s="369"/>
      <c r="W288" s="369"/>
      <c r="X288" s="329"/>
      <c r="Y288" s="329"/>
      <c r="Z288" s="369"/>
      <c r="AA288" s="369"/>
    </row>
    <row r="289" spans="1:27" ht="13.8" thickBot="1" x14ac:dyDescent="0.35">
      <c r="A289" s="72"/>
      <c r="B289" s="371"/>
      <c r="C289" s="371"/>
      <c r="D289" s="371"/>
      <c r="E289" s="371"/>
      <c r="F289" s="202"/>
      <c r="G289" s="202"/>
      <c r="H289" s="202"/>
      <c r="I289" s="202"/>
      <c r="J289" s="372"/>
      <c r="K289" s="372"/>
      <c r="L289" s="202"/>
      <c r="M289" s="202"/>
      <c r="N289" s="372"/>
      <c r="O289" s="372"/>
      <c r="P289" s="202"/>
      <c r="Q289" s="202"/>
      <c r="R289" s="372"/>
      <c r="S289" s="372"/>
      <c r="T289" s="202"/>
      <c r="U289" s="202"/>
      <c r="V289" s="372"/>
      <c r="W289" s="372"/>
      <c r="X289" s="202"/>
      <c r="Y289" s="202"/>
      <c r="Z289" s="372"/>
      <c r="AA289" s="372"/>
    </row>
    <row r="290" spans="1:27" x14ac:dyDescent="0.3">
      <c r="A290" s="353" t="s">
        <v>169</v>
      </c>
      <c r="B290" s="353"/>
      <c r="C290" s="353"/>
      <c r="D290" s="353"/>
      <c r="E290" s="353"/>
      <c r="F290" s="353"/>
      <c r="G290" s="353"/>
      <c r="H290" s="353"/>
      <c r="I290" s="353"/>
      <c r="J290" s="353"/>
      <c r="K290" s="353"/>
      <c r="L290" s="353"/>
      <c r="M290" s="353"/>
      <c r="N290" s="353"/>
      <c r="O290" s="353"/>
      <c r="P290" s="353"/>
      <c r="Q290" s="353"/>
      <c r="R290" s="353"/>
      <c r="S290" s="353"/>
      <c r="T290" s="353"/>
      <c r="U290" s="353"/>
      <c r="V290" s="353"/>
      <c r="W290" s="353"/>
      <c r="X290" s="353"/>
      <c r="Y290" s="353"/>
      <c r="Z290" s="353"/>
      <c r="AA290" s="353"/>
    </row>
    <row r="291" spans="1:27" x14ac:dyDescent="0.3">
      <c r="A291" s="354" t="s">
        <v>184</v>
      </c>
      <c r="B291" s="354"/>
      <c r="C291" s="354"/>
      <c r="D291" s="354"/>
      <c r="E291" s="354"/>
      <c r="F291" s="354"/>
      <c r="G291" s="354"/>
      <c r="H291" s="354"/>
      <c r="I291" s="354"/>
      <c r="J291" s="354"/>
      <c r="K291" s="354"/>
      <c r="L291" s="354"/>
      <c r="M291" s="354"/>
      <c r="N291" s="354"/>
      <c r="O291" s="354"/>
      <c r="P291" s="354"/>
      <c r="Q291" s="354"/>
      <c r="R291" s="354"/>
      <c r="S291" s="354"/>
      <c r="T291" s="354"/>
      <c r="U291" s="354"/>
      <c r="V291" s="354"/>
      <c r="W291" s="354"/>
      <c r="X291" s="354"/>
      <c r="Y291" s="354"/>
      <c r="Z291" s="354"/>
      <c r="AA291" s="354"/>
    </row>
    <row r="292" spans="1:27" ht="12.6" customHeight="1" thickBot="1" x14ac:dyDescent="0.35">
      <c r="A292" s="18"/>
      <c r="B292" s="18"/>
      <c r="C292" s="18"/>
      <c r="D292" s="18"/>
      <c r="E292" s="18"/>
      <c r="F292" s="329"/>
      <c r="G292" s="329"/>
      <c r="H292" s="329"/>
      <c r="I292" s="329"/>
      <c r="J292" s="330"/>
      <c r="K292" s="330"/>
      <c r="L292" s="329"/>
      <c r="M292" s="329"/>
      <c r="N292" s="18"/>
      <c r="O292" s="18"/>
      <c r="P292" s="329"/>
      <c r="Q292" s="329"/>
      <c r="R292" s="330"/>
      <c r="S292" s="330"/>
      <c r="T292" s="329"/>
      <c r="U292" s="329"/>
      <c r="V292" s="18"/>
      <c r="W292" s="18"/>
      <c r="X292" s="329"/>
      <c r="Y292" s="329"/>
      <c r="Z292" s="330"/>
      <c r="AA292" s="330"/>
    </row>
    <row r="293" spans="1:27" ht="36" customHeight="1" thickBot="1" x14ac:dyDescent="0.35">
      <c r="A293" s="355"/>
      <c r="B293" s="317" t="s">
        <v>220</v>
      </c>
      <c r="C293" s="317"/>
      <c r="D293" s="317"/>
      <c r="E293" s="318"/>
      <c r="F293" s="293" t="s">
        <v>25</v>
      </c>
      <c r="G293" s="356"/>
      <c r="H293" s="357" t="s">
        <v>32</v>
      </c>
      <c r="I293" s="357"/>
      <c r="J293" s="357"/>
      <c r="K293" s="358"/>
      <c r="L293" s="357" t="s">
        <v>21</v>
      </c>
      <c r="M293" s="357"/>
      <c r="N293" s="357"/>
      <c r="O293" s="358"/>
      <c r="P293" s="357" t="s">
        <v>29</v>
      </c>
      <c r="Q293" s="357"/>
      <c r="R293" s="357"/>
      <c r="S293" s="358"/>
      <c r="T293" s="357" t="s">
        <v>31</v>
      </c>
      <c r="U293" s="357"/>
      <c r="V293" s="357"/>
      <c r="W293" s="358"/>
      <c r="X293" s="357" t="s">
        <v>30</v>
      </c>
      <c r="Y293" s="357"/>
      <c r="Z293" s="357"/>
      <c r="AA293" s="358"/>
    </row>
    <row r="294" spans="1:27" ht="37.200000000000003" customHeight="1" x14ac:dyDescent="0.3">
      <c r="A294" s="167"/>
      <c r="B294" s="301"/>
      <c r="C294" s="301"/>
      <c r="D294" s="301"/>
      <c r="E294" s="312"/>
      <c r="F294" s="298"/>
      <c r="G294" s="359"/>
      <c r="H294" s="302" t="s">
        <v>134</v>
      </c>
      <c r="I294" s="360"/>
      <c r="J294" s="303" t="s">
        <v>118</v>
      </c>
      <c r="K294" s="303"/>
      <c r="L294" s="302" t="s">
        <v>134</v>
      </c>
      <c r="M294" s="360"/>
      <c r="N294" s="303" t="s">
        <v>118</v>
      </c>
      <c r="O294" s="303"/>
      <c r="P294" s="302" t="s">
        <v>134</v>
      </c>
      <c r="Q294" s="360"/>
      <c r="R294" s="303" t="s">
        <v>118</v>
      </c>
      <c r="S294" s="303"/>
      <c r="T294" s="302" t="s">
        <v>134</v>
      </c>
      <c r="U294" s="360"/>
      <c r="V294" s="303" t="s">
        <v>118</v>
      </c>
      <c r="W294" s="303"/>
      <c r="X294" s="302" t="s">
        <v>134</v>
      </c>
      <c r="Y294" s="360"/>
      <c r="Z294" s="303" t="s">
        <v>118</v>
      </c>
      <c r="AA294" s="303"/>
    </row>
    <row r="295" spans="1:27" ht="18.600000000000001" customHeight="1" thickBot="1" x14ac:dyDescent="0.35">
      <c r="A295" s="72"/>
      <c r="B295" s="361"/>
      <c r="C295" s="361"/>
      <c r="D295" s="361"/>
      <c r="E295" s="307"/>
      <c r="F295" s="362"/>
      <c r="G295" s="363"/>
      <c r="H295" s="364"/>
      <c r="I295" s="364"/>
      <c r="J295" s="310" t="s">
        <v>62</v>
      </c>
      <c r="K295" s="310"/>
      <c r="L295" s="364"/>
      <c r="M295" s="364"/>
      <c r="N295" s="310" t="s">
        <v>62</v>
      </c>
      <c r="O295" s="310"/>
      <c r="P295" s="364"/>
      <c r="Q295" s="364"/>
      <c r="R295" s="310" t="s">
        <v>62</v>
      </c>
      <c r="S295" s="310"/>
      <c r="T295" s="364"/>
      <c r="U295" s="364"/>
      <c r="V295" s="310" t="s">
        <v>62</v>
      </c>
      <c r="W295" s="310"/>
      <c r="X295" s="364"/>
      <c r="Y295" s="364"/>
      <c r="Z295" s="310" t="s">
        <v>62</v>
      </c>
      <c r="AA295" s="310"/>
    </row>
    <row r="296" spans="1:27" ht="4.95" customHeight="1" x14ac:dyDescent="0.3">
      <c r="A296" s="355"/>
      <c r="B296" s="318"/>
      <c r="C296" s="318"/>
      <c r="D296" s="318"/>
      <c r="E296" s="318"/>
      <c r="F296" s="294"/>
      <c r="G296" s="356"/>
      <c r="H296" s="365"/>
      <c r="I296" s="365"/>
      <c r="J296" s="322"/>
      <c r="K296" s="322"/>
      <c r="L296" s="365"/>
      <c r="M296" s="365"/>
      <c r="N296" s="322"/>
      <c r="O296" s="322"/>
      <c r="P296" s="365"/>
      <c r="Q296" s="365"/>
      <c r="R296" s="322"/>
      <c r="S296" s="322"/>
      <c r="T296" s="365"/>
      <c r="U296" s="365"/>
      <c r="V296" s="322"/>
      <c r="W296" s="322"/>
      <c r="X296" s="365"/>
      <c r="Y296" s="365"/>
      <c r="Z296" s="322"/>
      <c r="AA296" s="322"/>
    </row>
    <row r="297" spans="1:27" x14ac:dyDescent="0.3">
      <c r="A297" s="271" t="s">
        <v>148</v>
      </c>
      <c r="B297" s="271"/>
      <c r="C297" s="271"/>
      <c r="D297" s="271"/>
      <c r="E297" s="271"/>
      <c r="F297" s="271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1"/>
      <c r="T297" s="271"/>
      <c r="U297" s="271"/>
      <c r="V297" s="271"/>
      <c r="W297" s="271"/>
      <c r="X297" s="271"/>
      <c r="Y297" s="271"/>
      <c r="Z297" s="271"/>
      <c r="AA297" s="271"/>
    </row>
    <row r="298" spans="1:27" x14ac:dyDescent="0.3">
      <c r="A298" s="272" t="s">
        <v>149</v>
      </c>
      <c r="B298" s="271"/>
      <c r="C298" s="271"/>
      <c r="D298" s="271"/>
      <c r="E298" s="271"/>
      <c r="F298" s="271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1"/>
      <c r="T298" s="271"/>
      <c r="U298" s="271"/>
      <c r="V298" s="271"/>
      <c r="W298" s="271"/>
      <c r="X298" s="271"/>
      <c r="Y298" s="271"/>
      <c r="Z298" s="271"/>
      <c r="AA298" s="271"/>
    </row>
    <row r="299" spans="1:27" s="224" customFormat="1" ht="4.95" customHeight="1" x14ac:dyDescent="0.3">
      <c r="A299" s="366"/>
      <c r="B299" s="366"/>
      <c r="C299" s="366"/>
      <c r="D299" s="366"/>
      <c r="E299" s="366"/>
      <c r="F299" s="366"/>
      <c r="G299" s="366"/>
      <c r="H299" s="366"/>
      <c r="I299" s="366"/>
      <c r="J299" s="366"/>
      <c r="K299" s="366"/>
      <c r="L299" s="366"/>
      <c r="M299" s="366"/>
      <c r="N299" s="366"/>
      <c r="O299" s="366"/>
      <c r="P299" s="366"/>
      <c r="Q299" s="366"/>
      <c r="R299" s="366"/>
      <c r="S299" s="366"/>
      <c r="T299" s="366"/>
      <c r="U299" s="366"/>
      <c r="V299" s="366"/>
      <c r="W299" s="366"/>
      <c r="X299" s="366"/>
      <c r="Y299" s="366"/>
      <c r="Z299" s="366"/>
      <c r="AA299" s="366"/>
    </row>
    <row r="300" spans="1:27" x14ac:dyDescent="0.3">
      <c r="A300" s="228"/>
      <c r="B300" s="275" t="s">
        <v>43</v>
      </c>
      <c r="C300" s="277"/>
      <c r="D300" s="277"/>
      <c r="E300" s="277"/>
      <c r="F300" s="229">
        <f>SUM(F303:F359)</f>
        <v>37800</v>
      </c>
      <c r="G300" s="229"/>
      <c r="H300" s="229">
        <f>SUM(H303:H359)</f>
        <v>35558</v>
      </c>
      <c r="I300" s="229"/>
      <c r="J300" s="230">
        <f>H300/$F300*100</f>
        <v>94.068783068783063</v>
      </c>
      <c r="K300" s="230"/>
      <c r="L300" s="229">
        <f>SUM(L303:L359)</f>
        <v>33424</v>
      </c>
      <c r="M300" s="229"/>
      <c r="N300" s="230">
        <f>L300/$F300*100</f>
        <v>88.423280423280431</v>
      </c>
      <c r="O300" s="230"/>
      <c r="P300" s="229">
        <f>SUM(P303:P359)</f>
        <v>31843</v>
      </c>
      <c r="Q300" s="229"/>
      <c r="R300" s="230">
        <f>P300/$F300*100</f>
        <v>84.240740740740733</v>
      </c>
      <c r="S300" s="230"/>
      <c r="T300" s="229">
        <f>SUM(T303:T359)</f>
        <v>27552</v>
      </c>
      <c r="U300" s="229"/>
      <c r="V300" s="230">
        <f>T300/$F300*100</f>
        <v>72.888888888888886</v>
      </c>
      <c r="W300" s="230"/>
      <c r="X300" s="229">
        <f>SUM(X303:X359)</f>
        <v>25084</v>
      </c>
      <c r="Y300" s="229"/>
      <c r="Z300" s="230">
        <f>X300/$F300*100</f>
        <v>66.359788359788368</v>
      </c>
      <c r="AA300" s="230"/>
    </row>
    <row r="301" spans="1:27" x14ac:dyDescent="0.3">
      <c r="A301" s="228"/>
      <c r="B301" s="276" t="s">
        <v>42</v>
      </c>
      <c r="C301" s="277"/>
      <c r="D301" s="277"/>
      <c r="E301" s="277"/>
      <c r="F301" s="229"/>
      <c r="G301" s="229"/>
      <c r="H301" s="229"/>
      <c r="I301" s="229"/>
      <c r="J301" s="230"/>
      <c r="K301" s="230"/>
      <c r="L301" s="229"/>
      <c r="M301" s="229"/>
      <c r="N301" s="230"/>
      <c r="O301" s="230"/>
      <c r="P301" s="229"/>
      <c r="Q301" s="229"/>
      <c r="R301" s="230"/>
      <c r="S301" s="230"/>
      <c r="T301" s="229"/>
      <c r="U301" s="229"/>
      <c r="V301" s="230"/>
      <c r="W301" s="230"/>
      <c r="X301" s="229"/>
      <c r="Y301" s="229"/>
      <c r="Z301" s="230"/>
      <c r="AA301" s="230"/>
    </row>
    <row r="302" spans="1:27" s="224" customFormat="1" ht="4.8" customHeight="1" x14ac:dyDescent="0.3">
      <c r="A302" s="18"/>
      <c r="B302" s="164"/>
      <c r="C302" s="164"/>
      <c r="D302" s="164"/>
      <c r="E302" s="164"/>
      <c r="F302" s="367"/>
      <c r="G302" s="367"/>
      <c r="H302" s="367"/>
      <c r="I302" s="367"/>
      <c r="J302" s="327"/>
      <c r="K302" s="327"/>
      <c r="L302" s="367"/>
      <c r="M302" s="367"/>
      <c r="N302" s="327"/>
      <c r="O302" s="327"/>
      <c r="P302" s="367"/>
      <c r="Q302" s="367"/>
      <c r="R302" s="327"/>
      <c r="S302" s="327"/>
      <c r="T302" s="367"/>
      <c r="U302" s="367"/>
      <c r="V302" s="327"/>
      <c r="W302" s="327"/>
      <c r="X302" s="367"/>
      <c r="Y302" s="367"/>
      <c r="Z302" s="327"/>
      <c r="AA302" s="327"/>
    </row>
    <row r="303" spans="1:27" x14ac:dyDescent="0.3">
      <c r="A303" s="18"/>
      <c r="B303" s="164"/>
      <c r="C303" s="258" t="s">
        <v>127</v>
      </c>
      <c r="D303" s="258"/>
      <c r="E303" s="258"/>
      <c r="F303" s="329">
        <v>126</v>
      </c>
      <c r="G303" s="329"/>
      <c r="H303" s="329">
        <v>120</v>
      </c>
      <c r="I303" s="329"/>
      <c r="J303" s="369">
        <f t="shared" ref="J303:J359" si="182">+H303/$F303*100</f>
        <v>95.238095238095227</v>
      </c>
      <c r="K303" s="369"/>
      <c r="L303" s="329">
        <v>116</v>
      </c>
      <c r="M303" s="329"/>
      <c r="N303" s="369">
        <f>+L303/$F303*100</f>
        <v>92.063492063492063</v>
      </c>
      <c r="O303" s="369"/>
      <c r="P303" s="329">
        <v>112</v>
      </c>
      <c r="Q303" s="329"/>
      <c r="R303" s="369">
        <f t="shared" ref="R303" si="183">+P303/$F303*100</f>
        <v>88.888888888888886</v>
      </c>
      <c r="S303" s="369"/>
      <c r="T303" s="329">
        <v>103</v>
      </c>
      <c r="U303" s="329"/>
      <c r="V303" s="369">
        <f t="shared" ref="V303" si="184">+T303/$F303*100</f>
        <v>81.746031746031747</v>
      </c>
      <c r="W303" s="369"/>
      <c r="X303" s="329">
        <v>99</v>
      </c>
      <c r="Y303" s="329"/>
      <c r="Z303" s="369">
        <f t="shared" ref="Z303" si="185">+X303/$F303*100</f>
        <v>78.571428571428569</v>
      </c>
      <c r="AA303" s="369"/>
    </row>
    <row r="304" spans="1:27" x14ac:dyDescent="0.3">
      <c r="A304" s="18"/>
      <c r="B304" s="164"/>
      <c r="C304" s="137" t="s">
        <v>128</v>
      </c>
      <c r="D304" s="137"/>
      <c r="E304" s="137"/>
      <c r="F304" s="329"/>
      <c r="G304" s="329"/>
      <c r="H304" s="329"/>
      <c r="I304" s="329"/>
      <c r="J304" s="369"/>
      <c r="K304" s="369"/>
      <c r="L304" s="329"/>
      <c r="M304" s="329"/>
      <c r="N304" s="369"/>
      <c r="O304" s="369"/>
      <c r="P304" s="329"/>
      <c r="Q304" s="329"/>
      <c r="R304" s="369"/>
      <c r="S304" s="369"/>
      <c r="T304" s="329"/>
      <c r="U304" s="329"/>
      <c r="V304" s="369"/>
      <c r="W304" s="369"/>
      <c r="X304" s="329"/>
      <c r="Y304" s="329"/>
      <c r="Z304" s="369"/>
      <c r="AA304" s="369"/>
    </row>
    <row r="305" spans="1:27" x14ac:dyDescent="0.3">
      <c r="A305" s="18"/>
      <c r="B305" s="164"/>
      <c r="C305" s="370" t="s">
        <v>173</v>
      </c>
      <c r="D305" s="370"/>
      <c r="E305" s="370"/>
      <c r="F305" s="329"/>
      <c r="G305" s="329"/>
      <c r="H305" s="329"/>
      <c r="I305" s="329"/>
      <c r="J305" s="369"/>
      <c r="K305" s="369"/>
      <c r="L305" s="329"/>
      <c r="M305" s="329"/>
      <c r="N305" s="369"/>
      <c r="O305" s="369"/>
      <c r="P305" s="329"/>
      <c r="Q305" s="329"/>
      <c r="R305" s="369"/>
      <c r="S305" s="369"/>
      <c r="T305" s="329"/>
      <c r="U305" s="329"/>
      <c r="V305" s="369"/>
      <c r="W305" s="369"/>
      <c r="X305" s="329"/>
      <c r="Y305" s="329"/>
      <c r="Z305" s="369"/>
      <c r="AA305" s="369"/>
    </row>
    <row r="306" spans="1:27" x14ac:dyDescent="0.3">
      <c r="A306" s="18"/>
      <c r="B306" s="164"/>
      <c r="C306" s="22" t="s">
        <v>160</v>
      </c>
      <c r="D306" s="22"/>
      <c r="E306" s="22"/>
      <c r="F306" s="329"/>
      <c r="G306" s="329"/>
      <c r="H306" s="329"/>
      <c r="I306" s="329"/>
      <c r="J306" s="369"/>
      <c r="K306" s="369"/>
      <c r="L306" s="329"/>
      <c r="M306" s="329"/>
      <c r="N306" s="369"/>
      <c r="O306" s="369"/>
      <c r="P306" s="329"/>
      <c r="Q306" s="329"/>
      <c r="R306" s="369"/>
      <c r="S306" s="369"/>
      <c r="T306" s="329"/>
      <c r="U306" s="329"/>
      <c r="V306" s="369"/>
      <c r="W306" s="369"/>
      <c r="X306" s="329"/>
      <c r="Y306" s="329"/>
      <c r="Z306" s="369"/>
      <c r="AA306" s="369"/>
    </row>
    <row r="307" spans="1:27" ht="4.8" customHeight="1" x14ac:dyDescent="0.3">
      <c r="A307" s="18"/>
      <c r="B307" s="164"/>
      <c r="C307" s="164"/>
      <c r="D307" s="164"/>
      <c r="E307" s="164"/>
      <c r="F307" s="329"/>
      <c r="G307" s="329"/>
      <c r="H307" s="329"/>
      <c r="I307" s="329"/>
      <c r="J307" s="369"/>
      <c r="K307" s="369"/>
      <c r="L307" s="329"/>
      <c r="M307" s="329"/>
      <c r="N307" s="369"/>
      <c r="O307" s="369"/>
      <c r="P307" s="329"/>
      <c r="Q307" s="329"/>
      <c r="R307" s="369"/>
      <c r="S307" s="369"/>
      <c r="T307" s="329"/>
      <c r="U307" s="329"/>
      <c r="V307" s="369"/>
      <c r="W307" s="369"/>
      <c r="X307" s="329"/>
      <c r="Y307" s="329"/>
      <c r="Z307" s="369"/>
      <c r="AA307" s="369"/>
    </row>
    <row r="308" spans="1:27" ht="13.2" customHeight="1" x14ac:dyDescent="0.3">
      <c r="A308" s="18"/>
      <c r="B308" s="164"/>
      <c r="C308" s="258" t="s">
        <v>212</v>
      </c>
      <c r="D308" s="261"/>
      <c r="E308" s="261"/>
      <c r="F308" s="329">
        <v>230</v>
      </c>
      <c r="G308" s="329"/>
      <c r="H308" s="329">
        <v>220</v>
      </c>
      <c r="I308" s="329"/>
      <c r="J308" s="369">
        <f t="shared" si="182"/>
        <v>95.652173913043484</v>
      </c>
      <c r="K308" s="369"/>
      <c r="L308" s="329">
        <v>202</v>
      </c>
      <c r="M308" s="329"/>
      <c r="N308" s="369">
        <f>+L308/$F308*100</f>
        <v>87.826086956521749</v>
      </c>
      <c r="O308" s="369"/>
      <c r="P308" s="329">
        <v>191</v>
      </c>
      <c r="Q308" s="329"/>
      <c r="R308" s="369">
        <f t="shared" ref="R308" si="186">+P308/$F308*100</f>
        <v>83.043478260869563</v>
      </c>
      <c r="S308" s="369"/>
      <c r="T308" s="329">
        <v>168</v>
      </c>
      <c r="U308" s="329"/>
      <c r="V308" s="369">
        <f t="shared" ref="V308" si="187">+T308/$F308*100</f>
        <v>73.043478260869563</v>
      </c>
      <c r="W308" s="369"/>
      <c r="X308" s="329">
        <v>148</v>
      </c>
      <c r="Y308" s="329"/>
      <c r="Z308" s="369">
        <f t="shared" ref="Z308" si="188">+X308/$F308*100</f>
        <v>64.347826086956516</v>
      </c>
      <c r="AA308" s="369"/>
    </row>
    <row r="309" spans="1:27" ht="13.2" customHeight="1" x14ac:dyDescent="0.3">
      <c r="A309" s="18"/>
      <c r="B309" s="164"/>
      <c r="C309" s="258" t="s">
        <v>161</v>
      </c>
      <c r="D309" s="258"/>
      <c r="E309" s="258"/>
      <c r="F309" s="329"/>
      <c r="G309" s="329"/>
      <c r="H309" s="329"/>
      <c r="I309" s="329"/>
      <c r="J309" s="369"/>
      <c r="K309" s="369"/>
      <c r="L309" s="329"/>
      <c r="M309" s="329"/>
      <c r="N309" s="369"/>
      <c r="O309" s="369"/>
      <c r="P309" s="329"/>
      <c r="Q309" s="329"/>
      <c r="R309" s="369"/>
      <c r="S309" s="369"/>
      <c r="T309" s="329"/>
      <c r="U309" s="329"/>
      <c r="V309" s="369"/>
      <c r="W309" s="369"/>
      <c r="X309" s="329"/>
      <c r="Y309" s="329"/>
      <c r="Z309" s="369"/>
      <c r="AA309" s="369"/>
    </row>
    <row r="310" spans="1:27" ht="13.2" customHeight="1" x14ac:dyDescent="0.3">
      <c r="A310" s="18"/>
      <c r="B310" s="164"/>
      <c r="C310" s="370" t="s">
        <v>213</v>
      </c>
      <c r="D310" s="261"/>
      <c r="E310" s="261"/>
      <c r="F310" s="329"/>
      <c r="G310" s="329"/>
      <c r="H310" s="329"/>
      <c r="I310" s="329"/>
      <c r="J310" s="369"/>
      <c r="K310" s="369"/>
      <c r="L310" s="329"/>
      <c r="M310" s="329"/>
      <c r="N310" s="369"/>
      <c r="O310" s="369"/>
      <c r="P310" s="329"/>
      <c r="Q310" s="329"/>
      <c r="R310" s="369"/>
      <c r="S310" s="369"/>
      <c r="T310" s="329"/>
      <c r="U310" s="329"/>
      <c r="V310" s="369"/>
      <c r="W310" s="369"/>
      <c r="X310" s="329"/>
      <c r="Y310" s="329"/>
      <c r="Z310" s="369"/>
      <c r="AA310" s="369"/>
    </row>
    <row r="311" spans="1:27" ht="13.2" customHeight="1" x14ac:dyDescent="0.3">
      <c r="A311" s="18"/>
      <c r="B311" s="164"/>
      <c r="C311" s="370" t="s">
        <v>174</v>
      </c>
      <c r="D311" s="370"/>
      <c r="E311" s="370"/>
      <c r="F311" s="329"/>
      <c r="G311" s="329"/>
      <c r="H311" s="329"/>
      <c r="I311" s="329"/>
      <c r="J311" s="369"/>
      <c r="K311" s="369"/>
      <c r="L311" s="329"/>
      <c r="M311" s="329"/>
      <c r="N311" s="369"/>
      <c r="O311" s="369"/>
      <c r="P311" s="329"/>
      <c r="Q311" s="329"/>
      <c r="R311" s="369"/>
      <c r="S311" s="369"/>
      <c r="T311" s="329"/>
      <c r="U311" s="329"/>
      <c r="V311" s="369"/>
      <c r="W311" s="369"/>
      <c r="X311" s="329"/>
      <c r="Y311" s="329"/>
      <c r="Z311" s="369"/>
      <c r="AA311" s="369"/>
    </row>
    <row r="312" spans="1:27" ht="4.8" customHeight="1" x14ac:dyDescent="0.3">
      <c r="A312" s="18"/>
      <c r="B312" s="164"/>
      <c r="C312" s="164"/>
      <c r="D312" s="164"/>
      <c r="E312" s="164"/>
      <c r="F312" s="329"/>
      <c r="G312" s="329"/>
      <c r="H312" s="329"/>
      <c r="I312" s="329"/>
      <c r="J312" s="369"/>
      <c r="K312" s="369"/>
      <c r="L312" s="329"/>
      <c r="M312" s="329"/>
      <c r="N312" s="369"/>
      <c r="O312" s="369"/>
      <c r="P312" s="329"/>
      <c r="Q312" s="329"/>
      <c r="R312" s="369"/>
      <c r="S312" s="369"/>
      <c r="T312" s="329"/>
      <c r="U312" s="329"/>
      <c r="V312" s="369"/>
      <c r="W312" s="369"/>
      <c r="X312" s="329"/>
      <c r="Y312" s="329"/>
      <c r="Z312" s="369"/>
      <c r="AA312" s="369"/>
    </row>
    <row r="313" spans="1:27" x14ac:dyDescent="0.3">
      <c r="A313" s="18"/>
      <c r="B313" s="164"/>
      <c r="C313" s="258" t="s">
        <v>185</v>
      </c>
      <c r="D313" s="258"/>
      <c r="E313" s="258"/>
      <c r="F313" s="329">
        <v>12706</v>
      </c>
      <c r="G313" s="329"/>
      <c r="H313" s="329">
        <v>11843</v>
      </c>
      <c r="I313" s="329"/>
      <c r="J313" s="369">
        <f t="shared" si="182"/>
        <v>93.207933259877223</v>
      </c>
      <c r="K313" s="369"/>
      <c r="L313" s="329">
        <v>11091</v>
      </c>
      <c r="M313" s="329"/>
      <c r="N313" s="369">
        <f>+L313/$F313*100</f>
        <v>87.289469541948677</v>
      </c>
      <c r="O313" s="369"/>
      <c r="P313" s="329">
        <v>10559</v>
      </c>
      <c r="Q313" s="329"/>
      <c r="R313" s="369">
        <f t="shared" ref="R313" si="189">+P313/$F313*100</f>
        <v>83.102471273414139</v>
      </c>
      <c r="S313" s="369"/>
      <c r="T313" s="329">
        <v>9105</v>
      </c>
      <c r="U313" s="329"/>
      <c r="V313" s="369">
        <f t="shared" ref="V313" si="190">+T313/$F313*100</f>
        <v>71.659058712419338</v>
      </c>
      <c r="W313" s="369"/>
      <c r="X313" s="329">
        <v>8279</v>
      </c>
      <c r="Y313" s="329"/>
      <c r="Z313" s="369">
        <f t="shared" ref="Z313" si="191">+X313/$F313*100</f>
        <v>65.158192979694633</v>
      </c>
      <c r="AA313" s="369"/>
    </row>
    <row r="314" spans="1:27" x14ac:dyDescent="0.3">
      <c r="A314" s="18"/>
      <c r="B314" s="164"/>
      <c r="C314" s="370" t="s">
        <v>186</v>
      </c>
      <c r="D314" s="370"/>
      <c r="E314" s="370"/>
      <c r="F314" s="329"/>
      <c r="G314" s="329"/>
      <c r="H314" s="329"/>
      <c r="I314" s="329"/>
      <c r="J314" s="369"/>
      <c r="K314" s="369"/>
      <c r="L314" s="329"/>
      <c r="M314" s="329"/>
      <c r="N314" s="369"/>
      <c r="O314" s="369"/>
      <c r="P314" s="329"/>
      <c r="Q314" s="329"/>
      <c r="R314" s="369"/>
      <c r="S314" s="369"/>
      <c r="T314" s="329"/>
      <c r="U314" s="329"/>
      <c r="V314" s="369"/>
      <c r="W314" s="369"/>
      <c r="X314" s="329"/>
      <c r="Y314" s="329"/>
      <c r="Z314" s="369"/>
      <c r="AA314" s="369"/>
    </row>
    <row r="315" spans="1:27" ht="4.8" customHeight="1" x14ac:dyDescent="0.3">
      <c r="A315" s="18"/>
      <c r="B315" s="164"/>
      <c r="C315" s="164"/>
      <c r="D315" s="164"/>
      <c r="E315" s="164"/>
      <c r="F315" s="329"/>
      <c r="G315" s="329"/>
      <c r="H315" s="329"/>
      <c r="I315" s="329"/>
      <c r="J315" s="369"/>
      <c r="K315" s="369"/>
      <c r="L315" s="329"/>
      <c r="M315" s="329"/>
      <c r="N315" s="369"/>
      <c r="O315" s="369"/>
      <c r="P315" s="329"/>
      <c r="Q315" s="329"/>
      <c r="R315" s="369"/>
      <c r="S315" s="369"/>
      <c r="T315" s="329"/>
      <c r="U315" s="329"/>
      <c r="V315" s="369"/>
      <c r="W315" s="369"/>
      <c r="X315" s="329"/>
      <c r="Y315" s="329"/>
      <c r="Z315" s="369"/>
      <c r="AA315" s="369"/>
    </row>
    <row r="316" spans="1:27" x14ac:dyDescent="0.3">
      <c r="A316" s="18"/>
      <c r="B316" s="164"/>
      <c r="C316" s="258" t="s">
        <v>74</v>
      </c>
      <c r="D316" s="261"/>
      <c r="E316" s="261"/>
      <c r="F316" s="329">
        <v>1421</v>
      </c>
      <c r="G316" s="329"/>
      <c r="H316" s="329">
        <v>1361</v>
      </c>
      <c r="I316" s="329"/>
      <c r="J316" s="369">
        <f t="shared" si="182"/>
        <v>95.777621393384933</v>
      </c>
      <c r="K316" s="369"/>
      <c r="L316" s="329">
        <v>1274</v>
      </c>
      <c r="M316" s="329"/>
      <c r="N316" s="369">
        <f>+L316/$F316*100</f>
        <v>89.65517241379311</v>
      </c>
      <c r="O316" s="369"/>
      <c r="P316" s="329">
        <v>1224</v>
      </c>
      <c r="Q316" s="329"/>
      <c r="R316" s="369">
        <f t="shared" ref="R316" si="192">+P316/$F316*100</f>
        <v>86.136523574947219</v>
      </c>
      <c r="S316" s="369"/>
      <c r="T316" s="329">
        <v>1075</v>
      </c>
      <c r="U316" s="329"/>
      <c r="V316" s="369">
        <f t="shared" ref="V316" si="193">+T316/$F316*100</f>
        <v>75.650950035186497</v>
      </c>
      <c r="W316" s="369"/>
      <c r="X316" s="329">
        <v>989</v>
      </c>
      <c r="Y316" s="329"/>
      <c r="Z316" s="369">
        <f t="shared" ref="Z316" si="194">+X316/$F316*100</f>
        <v>69.598874032371569</v>
      </c>
      <c r="AA316" s="369"/>
    </row>
    <row r="317" spans="1:27" x14ac:dyDescent="0.3">
      <c r="A317" s="18"/>
      <c r="B317" s="164"/>
      <c r="C317" s="370" t="s">
        <v>75</v>
      </c>
      <c r="D317" s="261"/>
      <c r="E317" s="261"/>
      <c r="F317" s="329"/>
      <c r="G317" s="329"/>
      <c r="H317" s="329"/>
      <c r="I317" s="329"/>
      <c r="J317" s="369"/>
      <c r="K317" s="369"/>
      <c r="L317" s="329"/>
      <c r="M317" s="329"/>
      <c r="N317" s="369"/>
      <c r="O317" s="369"/>
      <c r="P317" s="329"/>
      <c r="Q317" s="329"/>
      <c r="R317" s="369"/>
      <c r="S317" s="369"/>
      <c r="T317" s="329"/>
      <c r="U317" s="329"/>
      <c r="V317" s="369"/>
      <c r="W317" s="369"/>
      <c r="X317" s="329"/>
      <c r="Y317" s="329"/>
      <c r="Z317" s="369"/>
      <c r="AA317" s="369"/>
    </row>
    <row r="318" spans="1:27" ht="4.8" customHeight="1" x14ac:dyDescent="0.3">
      <c r="A318" s="18"/>
      <c r="B318" s="164"/>
      <c r="C318" s="164"/>
      <c r="D318" s="164"/>
      <c r="E318" s="164"/>
      <c r="F318" s="329"/>
      <c r="G318" s="329"/>
      <c r="H318" s="329"/>
      <c r="I318" s="329"/>
      <c r="J318" s="369"/>
      <c r="K318" s="369"/>
      <c r="L318" s="329"/>
      <c r="M318" s="329"/>
      <c r="N318" s="369"/>
      <c r="O318" s="369"/>
      <c r="P318" s="329"/>
      <c r="Q318" s="329"/>
      <c r="R318" s="369"/>
      <c r="S318" s="369"/>
      <c r="T318" s="329"/>
      <c r="U318" s="329"/>
      <c r="V318" s="369"/>
      <c r="W318" s="369"/>
      <c r="X318" s="329"/>
      <c r="Y318" s="329"/>
      <c r="Z318" s="369"/>
      <c r="AA318" s="369"/>
    </row>
    <row r="319" spans="1:27" x14ac:dyDescent="0.3">
      <c r="A319" s="18"/>
      <c r="B319" s="164"/>
      <c r="C319" s="258" t="s">
        <v>76</v>
      </c>
      <c r="D319" s="261"/>
      <c r="E319" s="261"/>
      <c r="F319" s="329">
        <v>413</v>
      </c>
      <c r="G319" s="329"/>
      <c r="H319" s="329">
        <v>392</v>
      </c>
      <c r="I319" s="329"/>
      <c r="J319" s="369">
        <f t="shared" si="182"/>
        <v>94.915254237288138</v>
      </c>
      <c r="K319" s="369"/>
      <c r="L319" s="329">
        <v>365</v>
      </c>
      <c r="M319" s="329"/>
      <c r="N319" s="369">
        <f>+L319/$F319*100</f>
        <v>88.377723970944317</v>
      </c>
      <c r="O319" s="369"/>
      <c r="P319" s="329">
        <v>347</v>
      </c>
      <c r="Q319" s="329"/>
      <c r="R319" s="369">
        <f t="shared" ref="R319" si="195">+P319/$F319*100</f>
        <v>84.019370460048421</v>
      </c>
      <c r="S319" s="369"/>
      <c r="T319" s="329">
        <v>300</v>
      </c>
      <c r="U319" s="329"/>
      <c r="V319" s="369">
        <f t="shared" ref="V319" si="196">+T319/$F319*100</f>
        <v>72.639225181598064</v>
      </c>
      <c r="W319" s="369"/>
      <c r="X319" s="329">
        <v>275</v>
      </c>
      <c r="Y319" s="329"/>
      <c r="Z319" s="369">
        <f t="shared" ref="Z319" si="197">+X319/$F319*100</f>
        <v>66.585956416464882</v>
      </c>
      <c r="AA319" s="369"/>
    </row>
    <row r="320" spans="1:27" x14ac:dyDescent="0.3">
      <c r="A320" s="18"/>
      <c r="B320" s="164"/>
      <c r="C320" s="370" t="s">
        <v>77</v>
      </c>
      <c r="D320" s="261"/>
      <c r="E320" s="261"/>
      <c r="F320" s="329"/>
      <c r="G320" s="329"/>
      <c r="H320" s="329"/>
      <c r="I320" s="329"/>
      <c r="J320" s="369"/>
      <c r="K320" s="369"/>
      <c r="L320" s="329"/>
      <c r="M320" s="329"/>
      <c r="N320" s="369"/>
      <c r="O320" s="369"/>
      <c r="P320" s="329"/>
      <c r="Q320" s="329"/>
      <c r="R320" s="369"/>
      <c r="S320" s="369"/>
      <c r="T320" s="329"/>
      <c r="U320" s="329"/>
      <c r="V320" s="369"/>
      <c r="W320" s="369"/>
      <c r="X320" s="329"/>
      <c r="Y320" s="329"/>
      <c r="Z320" s="369"/>
      <c r="AA320" s="369"/>
    </row>
    <row r="321" spans="1:28" ht="4.8" customHeight="1" x14ac:dyDescent="0.3">
      <c r="A321" s="18"/>
      <c r="B321" s="164"/>
      <c r="C321" s="164"/>
      <c r="D321" s="164"/>
      <c r="E321" s="164"/>
      <c r="F321" s="329"/>
      <c r="G321" s="329"/>
      <c r="H321" s="329"/>
      <c r="I321" s="329"/>
      <c r="J321" s="369"/>
      <c r="K321" s="369"/>
      <c r="L321" s="329"/>
      <c r="M321" s="329"/>
      <c r="N321" s="369"/>
      <c r="O321" s="369"/>
      <c r="P321" s="329"/>
      <c r="Q321" s="329"/>
      <c r="R321" s="369"/>
      <c r="S321" s="369"/>
      <c r="T321" s="329"/>
      <c r="U321" s="329"/>
      <c r="V321" s="369"/>
      <c r="W321" s="369"/>
      <c r="X321" s="329"/>
      <c r="Y321" s="329"/>
      <c r="Z321" s="369"/>
      <c r="AA321" s="369"/>
    </row>
    <row r="322" spans="1:28" x14ac:dyDescent="0.3">
      <c r="A322" s="18"/>
      <c r="B322" s="164"/>
      <c r="C322" s="258" t="s">
        <v>78</v>
      </c>
      <c r="D322" s="261"/>
      <c r="E322" s="261"/>
      <c r="F322" s="329">
        <v>2585</v>
      </c>
      <c r="G322" s="329"/>
      <c r="H322" s="329">
        <v>2422</v>
      </c>
      <c r="I322" s="329"/>
      <c r="J322" s="369">
        <f t="shared" si="182"/>
        <v>93.694390715667311</v>
      </c>
      <c r="K322" s="369"/>
      <c r="L322" s="329">
        <v>2266</v>
      </c>
      <c r="M322" s="329"/>
      <c r="N322" s="369">
        <f>+L322/$F322*100</f>
        <v>87.659574468085111</v>
      </c>
      <c r="O322" s="369"/>
      <c r="P322" s="329">
        <v>2140</v>
      </c>
      <c r="Q322" s="329"/>
      <c r="R322" s="369">
        <f t="shared" ref="R322" si="198">+P322/$F322*100</f>
        <v>82.785299806576404</v>
      </c>
      <c r="S322" s="369"/>
      <c r="T322" s="329">
        <v>1766</v>
      </c>
      <c r="U322" s="329"/>
      <c r="V322" s="369">
        <f t="shared" ref="V322" si="199">+T322/$F322*100</f>
        <v>68.317214700193418</v>
      </c>
      <c r="W322" s="369"/>
      <c r="X322" s="329">
        <v>1567</v>
      </c>
      <c r="Y322" s="329"/>
      <c r="Z322" s="369">
        <f t="shared" ref="Z322" si="200">+X322/$F322*100</f>
        <v>60.618955512572533</v>
      </c>
      <c r="AA322" s="369"/>
      <c r="AB322" s="224"/>
    </row>
    <row r="323" spans="1:28" x14ac:dyDescent="0.3">
      <c r="A323" s="18"/>
      <c r="B323" s="164"/>
      <c r="C323" s="370" t="s">
        <v>141</v>
      </c>
      <c r="D323" s="261"/>
      <c r="E323" s="261"/>
      <c r="F323" s="329"/>
      <c r="G323" s="329"/>
      <c r="H323" s="329"/>
      <c r="I323" s="329"/>
      <c r="J323" s="369"/>
      <c r="K323" s="369"/>
      <c r="L323" s="329"/>
      <c r="M323" s="329"/>
      <c r="N323" s="369"/>
      <c r="O323" s="369"/>
      <c r="P323" s="329"/>
      <c r="Q323" s="329"/>
      <c r="R323" s="369"/>
      <c r="S323" s="369"/>
      <c r="T323" s="329"/>
      <c r="U323" s="329"/>
      <c r="V323" s="369"/>
      <c r="W323" s="369"/>
      <c r="X323" s="329"/>
      <c r="Y323" s="329"/>
      <c r="Z323" s="369"/>
      <c r="AA323" s="369"/>
      <c r="AB323" s="224"/>
    </row>
    <row r="324" spans="1:28" ht="4.8" customHeight="1" x14ac:dyDescent="0.3">
      <c r="A324" s="18"/>
      <c r="B324" s="164"/>
      <c r="C324" s="164"/>
      <c r="D324" s="164"/>
      <c r="E324" s="164"/>
      <c r="F324" s="329"/>
      <c r="G324" s="329"/>
      <c r="H324" s="329"/>
      <c r="I324" s="329"/>
      <c r="J324" s="369"/>
      <c r="K324" s="369"/>
      <c r="L324" s="329"/>
      <c r="M324" s="329"/>
      <c r="N324" s="369"/>
      <c r="O324" s="369"/>
      <c r="P324" s="329"/>
      <c r="Q324" s="329"/>
      <c r="R324" s="369"/>
      <c r="S324" s="369"/>
      <c r="T324" s="329"/>
      <c r="U324" s="329"/>
      <c r="V324" s="369"/>
      <c r="W324" s="369"/>
      <c r="X324" s="329"/>
      <c r="Y324" s="329"/>
      <c r="Z324" s="369"/>
      <c r="AA324" s="369"/>
      <c r="AB324" s="224"/>
    </row>
    <row r="325" spans="1:28" x14ac:dyDescent="0.3">
      <c r="A325" s="18"/>
      <c r="B325" s="164"/>
      <c r="C325" s="258" t="s">
        <v>79</v>
      </c>
      <c r="D325" s="261"/>
      <c r="E325" s="261"/>
      <c r="F325" s="329">
        <v>2714</v>
      </c>
      <c r="G325" s="329"/>
      <c r="H325" s="329">
        <v>2570</v>
      </c>
      <c r="I325" s="329"/>
      <c r="J325" s="369">
        <f t="shared" si="182"/>
        <v>94.694178334561528</v>
      </c>
      <c r="K325" s="369"/>
      <c r="L325" s="329">
        <v>2380</v>
      </c>
      <c r="M325" s="329"/>
      <c r="N325" s="369">
        <f>+L325/$F325*100</f>
        <v>87.693441414885768</v>
      </c>
      <c r="O325" s="369"/>
      <c r="P325" s="329">
        <v>2246</v>
      </c>
      <c r="Q325" s="329"/>
      <c r="R325" s="369">
        <f t="shared" ref="R325" si="201">+P325/$F325*100</f>
        <v>82.756079587324976</v>
      </c>
      <c r="S325" s="369"/>
      <c r="T325" s="329">
        <v>1918</v>
      </c>
      <c r="U325" s="329"/>
      <c r="V325" s="369">
        <f t="shared" ref="V325" si="202">+T325/$F325*100</f>
        <v>70.670596904937369</v>
      </c>
      <c r="W325" s="369"/>
      <c r="X325" s="329">
        <v>1699</v>
      </c>
      <c r="Y325" s="329"/>
      <c r="Z325" s="369">
        <f t="shared" ref="Z325" si="203">+X325/$F325*100</f>
        <v>62.601326455416363</v>
      </c>
      <c r="AA325" s="369"/>
      <c r="AB325" s="224"/>
    </row>
    <row r="326" spans="1:28" x14ac:dyDescent="0.3">
      <c r="A326" s="18"/>
      <c r="B326" s="164"/>
      <c r="C326" s="370" t="s">
        <v>80</v>
      </c>
      <c r="D326" s="261"/>
      <c r="E326" s="261"/>
      <c r="F326" s="329"/>
      <c r="G326" s="329"/>
      <c r="H326" s="329"/>
      <c r="I326" s="329"/>
      <c r="J326" s="369"/>
      <c r="K326" s="369"/>
      <c r="L326" s="329"/>
      <c r="M326" s="329"/>
      <c r="N326" s="369"/>
      <c r="O326" s="369"/>
      <c r="P326" s="329"/>
      <c r="Q326" s="329"/>
      <c r="R326" s="369"/>
      <c r="S326" s="369"/>
      <c r="T326" s="329"/>
      <c r="U326" s="329"/>
      <c r="V326" s="369"/>
      <c r="W326" s="369"/>
      <c r="X326" s="329"/>
      <c r="Y326" s="329"/>
      <c r="Z326" s="369"/>
      <c r="AA326" s="369"/>
      <c r="AB326" s="224"/>
    </row>
    <row r="327" spans="1:28" ht="4.8" customHeight="1" x14ac:dyDescent="0.3">
      <c r="A327" s="18"/>
      <c r="B327" s="164"/>
      <c r="C327" s="164"/>
      <c r="D327" s="164"/>
      <c r="E327" s="164"/>
      <c r="F327" s="329"/>
      <c r="G327" s="329"/>
      <c r="H327" s="329"/>
      <c r="I327" s="329"/>
      <c r="J327" s="369"/>
      <c r="K327" s="369"/>
      <c r="L327" s="329"/>
      <c r="M327" s="329"/>
      <c r="N327" s="369"/>
      <c r="O327" s="369"/>
      <c r="P327" s="329"/>
      <c r="Q327" s="329"/>
      <c r="R327" s="369"/>
      <c r="S327" s="369"/>
      <c r="T327" s="329"/>
      <c r="U327" s="329"/>
      <c r="V327" s="369"/>
      <c r="W327" s="369"/>
      <c r="X327" s="329"/>
      <c r="Y327" s="329"/>
      <c r="Z327" s="369"/>
      <c r="AA327" s="369"/>
      <c r="AB327" s="224"/>
    </row>
    <row r="328" spans="1:28" x14ac:dyDescent="0.3">
      <c r="A328" s="18"/>
      <c r="B328" s="164"/>
      <c r="C328" s="258" t="s">
        <v>81</v>
      </c>
      <c r="D328" s="261"/>
      <c r="E328" s="261"/>
      <c r="F328" s="329">
        <v>3908</v>
      </c>
      <c r="G328" s="329"/>
      <c r="H328" s="329">
        <v>3674</v>
      </c>
      <c r="I328" s="329"/>
      <c r="J328" s="369">
        <f t="shared" si="182"/>
        <v>94.012282497441149</v>
      </c>
      <c r="K328" s="369"/>
      <c r="L328" s="329">
        <v>3486</v>
      </c>
      <c r="M328" s="329"/>
      <c r="N328" s="369">
        <f>+L328/$F328*100</f>
        <v>89.201637666325482</v>
      </c>
      <c r="O328" s="369"/>
      <c r="P328" s="329">
        <v>3340</v>
      </c>
      <c r="Q328" s="329"/>
      <c r="R328" s="369">
        <f t="shared" ref="R328" si="204">+P328/$F328*100</f>
        <v>85.465711361310142</v>
      </c>
      <c r="S328" s="369"/>
      <c r="T328" s="329">
        <v>3009</v>
      </c>
      <c r="U328" s="329"/>
      <c r="V328" s="369">
        <f t="shared" ref="V328" si="205">+T328/$F328*100</f>
        <v>76.995905834186289</v>
      </c>
      <c r="W328" s="369"/>
      <c r="X328" s="329">
        <v>2766</v>
      </c>
      <c r="Y328" s="329"/>
      <c r="Z328" s="369">
        <f t="shared" ref="Z328" si="206">+X328/$F328*100</f>
        <v>70.777891504605932</v>
      </c>
      <c r="AA328" s="369"/>
      <c r="AB328" s="224"/>
    </row>
    <row r="329" spans="1:28" x14ac:dyDescent="0.3">
      <c r="A329" s="18"/>
      <c r="B329" s="164"/>
      <c r="C329" s="370" t="s">
        <v>82</v>
      </c>
      <c r="D329" s="261"/>
      <c r="E329" s="261"/>
      <c r="F329" s="329"/>
      <c r="G329" s="329"/>
      <c r="H329" s="329"/>
      <c r="I329" s="329"/>
      <c r="J329" s="369"/>
      <c r="K329" s="369"/>
      <c r="L329" s="329"/>
      <c r="M329" s="329"/>
      <c r="N329" s="369"/>
      <c r="O329" s="369"/>
      <c r="P329" s="329"/>
      <c r="Q329" s="329"/>
      <c r="R329" s="369"/>
      <c r="S329" s="369"/>
      <c r="T329" s="329"/>
      <c r="U329" s="329"/>
      <c r="V329" s="369"/>
      <c r="W329" s="369"/>
      <c r="X329" s="329"/>
      <c r="Y329" s="329"/>
      <c r="Z329" s="369"/>
      <c r="AA329" s="369"/>
    </row>
    <row r="330" spans="1:28" ht="4.8" customHeight="1" x14ac:dyDescent="0.3">
      <c r="A330" s="18"/>
      <c r="B330" s="164"/>
      <c r="C330" s="164"/>
      <c r="D330" s="164"/>
      <c r="E330" s="164"/>
      <c r="F330" s="329"/>
      <c r="G330" s="329"/>
      <c r="H330" s="329"/>
      <c r="I330" s="329"/>
      <c r="J330" s="369"/>
      <c r="K330" s="369"/>
      <c r="L330" s="329"/>
      <c r="M330" s="329"/>
      <c r="N330" s="369"/>
      <c r="O330" s="369"/>
      <c r="P330" s="329"/>
      <c r="Q330" s="329"/>
      <c r="R330" s="369"/>
      <c r="S330" s="369"/>
      <c r="T330" s="329"/>
      <c r="U330" s="329"/>
      <c r="V330" s="369"/>
      <c r="W330" s="369"/>
      <c r="X330" s="329"/>
      <c r="Y330" s="329"/>
      <c r="Z330" s="369"/>
      <c r="AA330" s="369"/>
    </row>
    <row r="331" spans="1:28" x14ac:dyDescent="0.3">
      <c r="A331" s="18"/>
      <c r="B331" s="164"/>
      <c r="C331" s="258" t="s">
        <v>83</v>
      </c>
      <c r="D331" s="261"/>
      <c r="E331" s="261"/>
      <c r="F331" s="329">
        <v>2866</v>
      </c>
      <c r="G331" s="329"/>
      <c r="H331" s="329">
        <v>2713</v>
      </c>
      <c r="I331" s="329"/>
      <c r="J331" s="369">
        <f t="shared" si="182"/>
        <v>94.661549197487787</v>
      </c>
      <c r="K331" s="369"/>
      <c r="L331" s="329">
        <v>2564</v>
      </c>
      <c r="M331" s="329"/>
      <c r="N331" s="369">
        <f>+L331/$F331*100</f>
        <v>89.46266573621773</v>
      </c>
      <c r="O331" s="369"/>
      <c r="P331" s="329">
        <v>2457</v>
      </c>
      <c r="Q331" s="329"/>
      <c r="R331" s="369">
        <f t="shared" ref="R331" si="207">+P331/$F331*100</f>
        <v>85.729239357990224</v>
      </c>
      <c r="S331" s="369"/>
      <c r="T331" s="329">
        <v>2204</v>
      </c>
      <c r="U331" s="329"/>
      <c r="V331" s="369">
        <f t="shared" ref="V331" si="208">+T331/$F331*100</f>
        <v>76.901605024424285</v>
      </c>
      <c r="W331" s="369"/>
      <c r="X331" s="329">
        <v>2038</v>
      </c>
      <c r="Y331" s="329"/>
      <c r="Z331" s="369">
        <f t="shared" ref="Z331" si="209">+X331/$F331*100</f>
        <v>71.109560362875087</v>
      </c>
      <c r="AA331" s="369"/>
    </row>
    <row r="332" spans="1:28" x14ac:dyDescent="0.3">
      <c r="A332" s="18"/>
      <c r="B332" s="164"/>
      <c r="C332" s="370" t="s">
        <v>84</v>
      </c>
      <c r="D332" s="261"/>
      <c r="E332" s="261"/>
      <c r="F332" s="329"/>
      <c r="G332" s="329"/>
      <c r="H332" s="329"/>
      <c r="I332" s="329"/>
      <c r="J332" s="369"/>
      <c r="K332" s="369"/>
      <c r="L332" s="329"/>
      <c r="M332" s="329"/>
      <c r="N332" s="369"/>
      <c r="O332" s="369"/>
      <c r="P332" s="329"/>
      <c r="Q332" s="329"/>
      <c r="R332" s="369"/>
      <c r="S332" s="369"/>
      <c r="T332" s="329"/>
      <c r="U332" s="329"/>
      <c r="V332" s="369"/>
      <c r="W332" s="369"/>
      <c r="X332" s="329"/>
      <c r="Y332" s="329"/>
      <c r="Z332" s="369"/>
      <c r="AA332" s="369"/>
    </row>
    <row r="333" spans="1:28" ht="4.8" customHeight="1" x14ac:dyDescent="0.3">
      <c r="A333" s="18"/>
      <c r="B333" s="164"/>
      <c r="C333" s="164"/>
      <c r="D333" s="164"/>
      <c r="E333" s="164"/>
      <c r="F333" s="329"/>
      <c r="G333" s="329"/>
      <c r="H333" s="329"/>
      <c r="I333" s="329"/>
      <c r="J333" s="369"/>
      <c r="K333" s="369"/>
      <c r="L333" s="329"/>
      <c r="M333" s="329"/>
      <c r="N333" s="369"/>
      <c r="O333" s="369"/>
      <c r="P333" s="329"/>
      <c r="Q333" s="329"/>
      <c r="R333" s="369"/>
      <c r="S333" s="369"/>
      <c r="T333" s="329"/>
      <c r="U333" s="329"/>
      <c r="V333" s="369"/>
      <c r="W333" s="369"/>
      <c r="X333" s="329"/>
      <c r="Y333" s="329"/>
      <c r="Z333" s="369"/>
      <c r="AA333" s="369"/>
    </row>
    <row r="334" spans="1:28" x14ac:dyDescent="0.3">
      <c r="A334" s="18"/>
      <c r="B334" s="164"/>
      <c r="C334" s="258" t="s">
        <v>87</v>
      </c>
      <c r="D334" s="261"/>
      <c r="E334" s="261"/>
      <c r="F334" s="329">
        <v>4393</v>
      </c>
      <c r="G334" s="329"/>
      <c r="H334" s="329">
        <v>4187</v>
      </c>
      <c r="I334" s="329"/>
      <c r="J334" s="369">
        <f t="shared" si="182"/>
        <v>95.310721602549506</v>
      </c>
      <c r="K334" s="369"/>
      <c r="L334" s="329">
        <v>3958</v>
      </c>
      <c r="M334" s="329"/>
      <c r="N334" s="369">
        <f>+L334/$F334*100</f>
        <v>90.097882995674937</v>
      </c>
      <c r="O334" s="369"/>
      <c r="P334" s="329">
        <v>3767</v>
      </c>
      <c r="Q334" s="329"/>
      <c r="R334" s="369">
        <f t="shared" ref="R334" si="210">+P334/$F334*100</f>
        <v>85.75005690871842</v>
      </c>
      <c r="S334" s="369"/>
      <c r="T334" s="329">
        <v>3221</v>
      </c>
      <c r="U334" s="329"/>
      <c r="V334" s="369">
        <f t="shared" ref="V334" si="211">+T334/$F334*100</f>
        <v>73.321192806737983</v>
      </c>
      <c r="W334" s="369"/>
      <c r="X334" s="329">
        <v>2934</v>
      </c>
      <c r="Y334" s="329"/>
      <c r="Z334" s="369">
        <f t="shared" ref="Z334" si="212">+X334/$F334*100</f>
        <v>66.78807193262007</v>
      </c>
      <c r="AA334" s="369"/>
    </row>
    <row r="335" spans="1:28" x14ac:dyDescent="0.3">
      <c r="A335" s="18"/>
      <c r="B335" s="164"/>
      <c r="C335" s="370" t="s">
        <v>88</v>
      </c>
      <c r="D335" s="261"/>
      <c r="E335" s="261"/>
      <c r="F335" s="329"/>
      <c r="G335" s="329"/>
      <c r="H335" s="329"/>
      <c r="I335" s="329"/>
      <c r="J335" s="369"/>
      <c r="K335" s="369"/>
      <c r="L335" s="329"/>
      <c r="M335" s="329"/>
      <c r="N335" s="369"/>
      <c r="O335" s="369"/>
      <c r="P335" s="329"/>
      <c r="Q335" s="329"/>
      <c r="R335" s="369"/>
      <c r="S335" s="369"/>
      <c r="T335" s="329"/>
      <c r="U335" s="329"/>
      <c r="V335" s="369"/>
      <c r="W335" s="369"/>
      <c r="X335" s="329"/>
      <c r="Y335" s="329"/>
      <c r="Z335" s="369"/>
      <c r="AA335" s="369"/>
    </row>
    <row r="336" spans="1:28" ht="4.8" customHeight="1" x14ac:dyDescent="0.3">
      <c r="A336" s="18"/>
      <c r="B336" s="164"/>
      <c r="C336" s="164"/>
      <c r="D336" s="164"/>
      <c r="E336" s="164"/>
      <c r="F336" s="329"/>
      <c r="G336" s="329"/>
      <c r="H336" s="329"/>
      <c r="I336" s="329"/>
      <c r="J336" s="369"/>
      <c r="K336" s="369"/>
      <c r="L336" s="329"/>
      <c r="M336" s="329"/>
      <c r="N336" s="369"/>
      <c r="O336" s="369"/>
      <c r="P336" s="329"/>
      <c r="Q336" s="329"/>
      <c r="R336" s="369"/>
      <c r="S336" s="369"/>
      <c r="T336" s="329"/>
      <c r="U336" s="329"/>
      <c r="V336" s="369"/>
      <c r="W336" s="369"/>
      <c r="X336" s="329"/>
      <c r="Y336" s="329"/>
      <c r="Z336" s="369"/>
      <c r="AA336" s="369"/>
    </row>
    <row r="337" spans="1:27" x14ac:dyDescent="0.3">
      <c r="A337" s="18"/>
      <c r="B337" s="164"/>
      <c r="C337" s="258" t="s">
        <v>86</v>
      </c>
      <c r="D337" s="261"/>
      <c r="E337" s="261"/>
      <c r="F337" s="329">
        <v>3228</v>
      </c>
      <c r="G337" s="329"/>
      <c r="H337" s="329">
        <v>3055</v>
      </c>
      <c r="I337" s="329"/>
      <c r="J337" s="369">
        <f t="shared" si="182"/>
        <v>94.640644361833949</v>
      </c>
      <c r="K337" s="369"/>
      <c r="L337" s="329">
        <v>2877</v>
      </c>
      <c r="M337" s="329"/>
      <c r="N337" s="369">
        <f>+L337/$F337*100</f>
        <v>89.126394052044617</v>
      </c>
      <c r="O337" s="369"/>
      <c r="P337" s="329">
        <v>2745</v>
      </c>
      <c r="Q337" s="329"/>
      <c r="R337" s="369">
        <f t="shared" ref="R337" si="213">+P337/$F337*100</f>
        <v>85.037174721189587</v>
      </c>
      <c r="S337" s="369"/>
      <c r="T337" s="329">
        <v>2294</v>
      </c>
      <c r="U337" s="329"/>
      <c r="V337" s="369">
        <f t="shared" ref="V337" si="214">+T337/$F337*100</f>
        <v>71.06567534076828</v>
      </c>
      <c r="W337" s="369"/>
      <c r="X337" s="329">
        <v>2094</v>
      </c>
      <c r="Y337" s="329"/>
      <c r="Z337" s="369">
        <f t="shared" ref="Z337" si="215">+X337/$F337*100</f>
        <v>64.869888475836433</v>
      </c>
      <c r="AA337" s="369"/>
    </row>
    <row r="338" spans="1:27" x14ac:dyDescent="0.3">
      <c r="A338" s="167"/>
      <c r="B338" s="374"/>
      <c r="C338" s="377" t="s">
        <v>85</v>
      </c>
      <c r="D338" s="378"/>
      <c r="E338" s="378"/>
      <c r="F338" s="196"/>
      <c r="G338" s="196"/>
      <c r="H338" s="196"/>
      <c r="I338" s="196"/>
      <c r="J338" s="376"/>
      <c r="K338" s="376"/>
      <c r="L338" s="196"/>
      <c r="M338" s="196"/>
      <c r="N338" s="376"/>
      <c r="O338" s="376"/>
      <c r="P338" s="196"/>
      <c r="Q338" s="196"/>
      <c r="R338" s="376"/>
      <c r="S338" s="376"/>
      <c r="T338" s="196"/>
      <c r="U338" s="196"/>
      <c r="V338" s="376"/>
      <c r="W338" s="376"/>
      <c r="X338" s="196"/>
      <c r="Y338" s="196"/>
      <c r="Z338" s="376"/>
      <c r="AA338" s="376"/>
    </row>
    <row r="339" spans="1:27" ht="4.8" customHeight="1" thickBot="1" x14ac:dyDescent="0.35">
      <c r="A339" s="72"/>
      <c r="B339" s="371"/>
      <c r="C339" s="381"/>
      <c r="D339" s="371"/>
      <c r="E339" s="371"/>
      <c r="F339" s="202"/>
      <c r="G339" s="202"/>
      <c r="H339" s="202"/>
      <c r="I339" s="202"/>
      <c r="J339" s="373"/>
      <c r="K339" s="373"/>
      <c r="L339" s="202"/>
      <c r="M339" s="202"/>
      <c r="N339" s="373"/>
      <c r="O339" s="373"/>
      <c r="P339" s="202"/>
      <c r="Q339" s="202"/>
      <c r="R339" s="373"/>
      <c r="S339" s="373"/>
      <c r="T339" s="202"/>
      <c r="U339" s="202"/>
      <c r="V339" s="373"/>
      <c r="W339" s="373"/>
      <c r="X339" s="202"/>
      <c r="Y339" s="202"/>
      <c r="Z339" s="373"/>
      <c r="AA339" s="373"/>
    </row>
    <row r="340" spans="1:27" x14ac:dyDescent="0.3">
      <c r="A340" s="353" t="s">
        <v>169</v>
      </c>
      <c r="B340" s="353"/>
      <c r="C340" s="353"/>
      <c r="D340" s="353"/>
      <c r="E340" s="353"/>
      <c r="F340" s="353"/>
      <c r="G340" s="353"/>
      <c r="H340" s="353"/>
      <c r="I340" s="353"/>
      <c r="J340" s="353"/>
      <c r="K340" s="353"/>
      <c r="L340" s="353"/>
      <c r="M340" s="353"/>
      <c r="N340" s="353"/>
      <c r="O340" s="353"/>
      <c r="P340" s="353"/>
      <c r="Q340" s="353"/>
      <c r="R340" s="353"/>
      <c r="S340" s="353"/>
      <c r="T340" s="353"/>
      <c r="U340" s="353"/>
      <c r="V340" s="353"/>
      <c r="W340" s="353"/>
      <c r="X340" s="353"/>
      <c r="Y340" s="353"/>
      <c r="Z340" s="353"/>
      <c r="AA340" s="353"/>
    </row>
    <row r="341" spans="1:27" x14ac:dyDescent="0.3">
      <c r="A341" s="354" t="s">
        <v>184</v>
      </c>
      <c r="B341" s="354"/>
      <c r="C341" s="354"/>
      <c r="D341" s="354"/>
      <c r="E341" s="354"/>
      <c r="F341" s="354"/>
      <c r="G341" s="354"/>
      <c r="H341" s="354"/>
      <c r="I341" s="354"/>
      <c r="J341" s="354"/>
      <c r="K341" s="354"/>
      <c r="L341" s="354"/>
      <c r="M341" s="354"/>
      <c r="N341" s="354"/>
      <c r="O341" s="354"/>
      <c r="P341" s="354"/>
      <c r="Q341" s="354"/>
      <c r="R341" s="354"/>
      <c r="S341" s="354"/>
      <c r="T341" s="354"/>
      <c r="U341" s="354"/>
      <c r="V341" s="354"/>
      <c r="W341" s="354"/>
      <c r="X341" s="354"/>
      <c r="Y341" s="354"/>
      <c r="Z341" s="354"/>
      <c r="AA341" s="354"/>
    </row>
    <row r="342" spans="1:27" ht="13.8" thickBot="1" x14ac:dyDescent="0.35">
      <c r="A342" s="18"/>
      <c r="B342" s="18"/>
      <c r="C342" s="18"/>
      <c r="D342" s="18"/>
      <c r="E342" s="18"/>
      <c r="F342" s="329"/>
      <c r="G342" s="329"/>
      <c r="H342" s="329"/>
      <c r="I342" s="329"/>
      <c r="J342" s="330"/>
      <c r="K342" s="330"/>
      <c r="L342" s="329"/>
      <c r="M342" s="329"/>
      <c r="N342" s="18"/>
      <c r="O342" s="18"/>
      <c r="P342" s="329"/>
      <c r="Q342" s="329"/>
      <c r="R342" s="330"/>
      <c r="S342" s="330"/>
      <c r="T342" s="329"/>
      <c r="U342" s="329"/>
      <c r="V342" s="18"/>
      <c r="W342" s="18"/>
      <c r="X342" s="329"/>
      <c r="Y342" s="329"/>
      <c r="Z342" s="330"/>
      <c r="AA342" s="330"/>
    </row>
    <row r="343" spans="1:27" ht="36" customHeight="1" thickBot="1" x14ac:dyDescent="0.35">
      <c r="A343" s="355"/>
      <c r="B343" s="317" t="s">
        <v>220</v>
      </c>
      <c r="C343" s="317"/>
      <c r="D343" s="317"/>
      <c r="E343" s="318"/>
      <c r="F343" s="293" t="s">
        <v>25</v>
      </c>
      <c r="G343" s="356"/>
      <c r="H343" s="357" t="s">
        <v>32</v>
      </c>
      <c r="I343" s="357"/>
      <c r="J343" s="357"/>
      <c r="K343" s="358"/>
      <c r="L343" s="357" t="s">
        <v>21</v>
      </c>
      <c r="M343" s="357"/>
      <c r="N343" s="357"/>
      <c r="O343" s="358"/>
      <c r="P343" s="357" t="s">
        <v>29</v>
      </c>
      <c r="Q343" s="357"/>
      <c r="R343" s="357"/>
      <c r="S343" s="358"/>
      <c r="T343" s="357" t="s">
        <v>31</v>
      </c>
      <c r="U343" s="357"/>
      <c r="V343" s="357"/>
      <c r="W343" s="358"/>
      <c r="X343" s="357" t="s">
        <v>30</v>
      </c>
      <c r="Y343" s="357"/>
      <c r="Z343" s="357"/>
      <c r="AA343" s="358"/>
    </row>
    <row r="344" spans="1:27" ht="37.200000000000003" customHeight="1" x14ac:dyDescent="0.3">
      <c r="A344" s="167"/>
      <c r="B344" s="301"/>
      <c r="C344" s="301"/>
      <c r="D344" s="301"/>
      <c r="E344" s="312"/>
      <c r="F344" s="298"/>
      <c r="G344" s="359"/>
      <c r="H344" s="302" t="s">
        <v>134</v>
      </c>
      <c r="I344" s="360"/>
      <c r="J344" s="303" t="s">
        <v>118</v>
      </c>
      <c r="K344" s="303"/>
      <c r="L344" s="302" t="s">
        <v>134</v>
      </c>
      <c r="M344" s="360"/>
      <c r="N344" s="303" t="s">
        <v>118</v>
      </c>
      <c r="O344" s="303"/>
      <c r="P344" s="302" t="s">
        <v>134</v>
      </c>
      <c r="Q344" s="360"/>
      <c r="R344" s="303" t="s">
        <v>118</v>
      </c>
      <c r="S344" s="303"/>
      <c r="T344" s="302" t="s">
        <v>134</v>
      </c>
      <c r="U344" s="360"/>
      <c r="V344" s="303" t="s">
        <v>118</v>
      </c>
      <c r="W344" s="303"/>
      <c r="X344" s="302" t="s">
        <v>134</v>
      </c>
      <c r="Y344" s="360"/>
      <c r="Z344" s="303" t="s">
        <v>118</v>
      </c>
      <c r="AA344" s="303"/>
    </row>
    <row r="345" spans="1:27" ht="18.600000000000001" customHeight="1" thickBot="1" x14ac:dyDescent="0.35">
      <c r="A345" s="72"/>
      <c r="B345" s="361"/>
      <c r="C345" s="361"/>
      <c r="D345" s="361"/>
      <c r="E345" s="307"/>
      <c r="F345" s="362"/>
      <c r="G345" s="363"/>
      <c r="H345" s="364"/>
      <c r="I345" s="364"/>
      <c r="J345" s="310" t="s">
        <v>62</v>
      </c>
      <c r="K345" s="310"/>
      <c r="L345" s="364"/>
      <c r="M345" s="364"/>
      <c r="N345" s="310" t="s">
        <v>62</v>
      </c>
      <c r="O345" s="310"/>
      <c r="P345" s="364"/>
      <c r="Q345" s="364"/>
      <c r="R345" s="310" t="s">
        <v>62</v>
      </c>
      <c r="S345" s="310"/>
      <c r="T345" s="364"/>
      <c r="U345" s="364"/>
      <c r="V345" s="310" t="s">
        <v>62</v>
      </c>
      <c r="W345" s="310"/>
      <c r="X345" s="364"/>
      <c r="Y345" s="364"/>
      <c r="Z345" s="310" t="s">
        <v>62</v>
      </c>
      <c r="AA345" s="310"/>
    </row>
    <row r="346" spans="1:27" ht="4.95" customHeight="1" x14ac:dyDescent="0.3">
      <c r="A346" s="355"/>
      <c r="B346" s="318"/>
      <c r="C346" s="318"/>
      <c r="D346" s="318"/>
      <c r="E346" s="318"/>
      <c r="F346" s="294"/>
      <c r="G346" s="356"/>
      <c r="H346" s="365"/>
      <c r="I346" s="365"/>
      <c r="J346" s="322"/>
      <c r="K346" s="322"/>
      <c r="L346" s="365"/>
      <c r="M346" s="365"/>
      <c r="N346" s="322"/>
      <c r="O346" s="322"/>
      <c r="P346" s="365"/>
      <c r="Q346" s="365"/>
      <c r="R346" s="322"/>
      <c r="S346" s="322"/>
      <c r="T346" s="365"/>
      <c r="U346" s="365"/>
      <c r="V346" s="322"/>
      <c r="W346" s="322"/>
      <c r="X346" s="365"/>
      <c r="Y346" s="365"/>
      <c r="Z346" s="322"/>
      <c r="AA346" s="322"/>
    </row>
    <row r="347" spans="1:27" x14ac:dyDescent="0.3">
      <c r="A347" s="271" t="s">
        <v>148</v>
      </c>
      <c r="B347" s="271"/>
      <c r="C347" s="271"/>
      <c r="D347" s="271"/>
      <c r="E347" s="271"/>
      <c r="F347" s="271"/>
      <c r="G347" s="271"/>
      <c r="H347" s="271"/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  <c r="T347" s="271"/>
      <c r="U347" s="271"/>
      <c r="V347" s="271"/>
      <c r="W347" s="271"/>
      <c r="X347" s="271"/>
      <c r="Y347" s="271"/>
      <c r="Z347" s="271"/>
      <c r="AA347" s="271"/>
    </row>
    <row r="348" spans="1:27" x14ac:dyDescent="0.3">
      <c r="A348" s="272" t="s">
        <v>149</v>
      </c>
      <c r="B348" s="271"/>
      <c r="C348" s="271"/>
      <c r="D348" s="271"/>
      <c r="E348" s="271"/>
      <c r="F348" s="271"/>
      <c r="G348" s="271"/>
      <c r="H348" s="271"/>
      <c r="I348" s="271"/>
      <c r="J348" s="271"/>
      <c r="K348" s="271"/>
      <c r="L348" s="271"/>
      <c r="M348" s="271"/>
      <c r="N348" s="271"/>
      <c r="O348" s="271"/>
      <c r="P348" s="271"/>
      <c r="Q348" s="271"/>
      <c r="R348" s="271"/>
      <c r="S348" s="271"/>
      <c r="T348" s="271"/>
      <c r="U348" s="271"/>
      <c r="V348" s="271"/>
      <c r="W348" s="271"/>
      <c r="X348" s="271"/>
      <c r="Y348" s="271"/>
      <c r="Z348" s="271"/>
      <c r="AA348" s="271"/>
    </row>
    <row r="349" spans="1:27" s="224" customFormat="1" ht="4.8" customHeight="1" x14ac:dyDescent="0.3">
      <c r="A349" s="366"/>
      <c r="B349" s="366"/>
      <c r="C349" s="366"/>
      <c r="D349" s="366"/>
      <c r="E349" s="366"/>
      <c r="F349" s="366"/>
      <c r="G349" s="366"/>
      <c r="H349" s="366"/>
      <c r="I349" s="366"/>
      <c r="J349" s="366"/>
      <c r="K349" s="366"/>
      <c r="L349" s="366"/>
      <c r="M349" s="366"/>
      <c r="N349" s="366"/>
      <c r="O349" s="366"/>
      <c r="P349" s="366"/>
      <c r="Q349" s="366"/>
      <c r="R349" s="366"/>
      <c r="S349" s="366"/>
      <c r="T349" s="366"/>
      <c r="U349" s="366"/>
      <c r="V349" s="366"/>
      <c r="W349" s="366"/>
      <c r="X349" s="366"/>
      <c r="Y349" s="366"/>
      <c r="Z349" s="366"/>
      <c r="AA349" s="366"/>
    </row>
    <row r="350" spans="1:27" x14ac:dyDescent="0.3">
      <c r="A350" s="18"/>
      <c r="B350" s="164"/>
      <c r="C350" s="258" t="s">
        <v>89</v>
      </c>
      <c r="D350" s="261"/>
      <c r="E350" s="261"/>
      <c r="F350" s="329">
        <v>845</v>
      </c>
      <c r="G350" s="329"/>
      <c r="H350" s="329">
        <v>801</v>
      </c>
      <c r="I350" s="329"/>
      <c r="J350" s="369">
        <f t="shared" si="182"/>
        <v>94.792899408284029</v>
      </c>
      <c r="K350" s="369"/>
      <c r="L350" s="329">
        <v>769</v>
      </c>
      <c r="M350" s="329"/>
      <c r="N350" s="369">
        <f>+L350/$F350*100</f>
        <v>91.005917159763314</v>
      </c>
      <c r="O350" s="369"/>
      <c r="P350" s="329">
        <v>729</v>
      </c>
      <c r="Q350" s="329"/>
      <c r="R350" s="369">
        <f t="shared" ref="R350" si="216">+P350/$F350*100</f>
        <v>86.272189349112423</v>
      </c>
      <c r="S350" s="369"/>
      <c r="T350" s="329">
        <v>625</v>
      </c>
      <c r="U350" s="329"/>
      <c r="V350" s="369">
        <f t="shared" ref="V350" si="217">+T350/$F350*100</f>
        <v>73.964497041420117</v>
      </c>
      <c r="W350" s="369"/>
      <c r="X350" s="329">
        <v>566</v>
      </c>
      <c r="Y350" s="329"/>
      <c r="Z350" s="369">
        <f t="shared" ref="Z350" si="218">+X350/$F350*100</f>
        <v>66.982248520710058</v>
      </c>
      <c r="AA350" s="369"/>
    </row>
    <row r="351" spans="1:27" x14ac:dyDescent="0.3">
      <c r="A351" s="18"/>
      <c r="B351" s="164"/>
      <c r="C351" s="370" t="s">
        <v>90</v>
      </c>
      <c r="D351" s="261"/>
      <c r="E351" s="261"/>
      <c r="F351" s="329"/>
      <c r="G351" s="329"/>
      <c r="H351" s="329"/>
      <c r="I351" s="329"/>
      <c r="J351" s="369"/>
      <c r="K351" s="369"/>
      <c r="L351" s="329"/>
      <c r="M351" s="329"/>
      <c r="N351" s="369"/>
      <c r="O351" s="369"/>
      <c r="P351" s="329"/>
      <c r="Q351" s="329"/>
      <c r="R351" s="369"/>
      <c r="S351" s="369"/>
      <c r="T351" s="329"/>
      <c r="U351" s="329"/>
      <c r="V351" s="369"/>
      <c r="W351" s="369"/>
      <c r="X351" s="329"/>
      <c r="Y351" s="329"/>
      <c r="Z351" s="369"/>
      <c r="AA351" s="369"/>
    </row>
    <row r="352" spans="1:27" ht="4.8" customHeight="1" x14ac:dyDescent="0.3">
      <c r="A352" s="18"/>
      <c r="B352" s="164"/>
      <c r="C352" s="164"/>
      <c r="D352" s="164"/>
      <c r="E352" s="164"/>
      <c r="F352" s="329"/>
      <c r="G352" s="329"/>
      <c r="H352" s="329"/>
      <c r="I352" s="329"/>
      <c r="J352" s="369"/>
      <c r="K352" s="369"/>
      <c r="L352" s="329"/>
      <c r="M352" s="329"/>
      <c r="N352" s="369"/>
      <c r="O352" s="369"/>
      <c r="P352" s="329"/>
      <c r="Q352" s="329"/>
      <c r="R352" s="369"/>
      <c r="S352" s="369"/>
      <c r="T352" s="329"/>
      <c r="U352" s="329"/>
      <c r="V352" s="369"/>
      <c r="W352" s="369"/>
      <c r="X352" s="329"/>
      <c r="Y352" s="329"/>
      <c r="Z352" s="369"/>
      <c r="AA352" s="369"/>
    </row>
    <row r="353" spans="1:27" x14ac:dyDescent="0.3">
      <c r="A353" s="18"/>
      <c r="B353" s="164"/>
      <c r="C353" s="258" t="s">
        <v>91</v>
      </c>
      <c r="D353" s="261"/>
      <c r="E353" s="261"/>
      <c r="F353" s="329">
        <v>779</v>
      </c>
      <c r="G353" s="329"/>
      <c r="H353" s="329">
        <v>742</v>
      </c>
      <c r="I353" s="329"/>
      <c r="J353" s="369">
        <f t="shared" si="182"/>
        <v>95.250320924261871</v>
      </c>
      <c r="K353" s="369"/>
      <c r="L353" s="329">
        <v>705</v>
      </c>
      <c r="M353" s="329"/>
      <c r="N353" s="369">
        <f>+L353/$F353*100</f>
        <v>90.500641848523742</v>
      </c>
      <c r="O353" s="369"/>
      <c r="P353" s="329">
        <v>684</v>
      </c>
      <c r="Q353" s="329"/>
      <c r="R353" s="369">
        <f t="shared" ref="R353" si="219">+P353/$F353*100</f>
        <v>87.804878048780495</v>
      </c>
      <c r="S353" s="369"/>
      <c r="T353" s="329">
        <v>625</v>
      </c>
      <c r="U353" s="329"/>
      <c r="V353" s="369">
        <f t="shared" ref="V353" si="220">+T353/$F353*100</f>
        <v>80.231065468549417</v>
      </c>
      <c r="W353" s="369"/>
      <c r="X353" s="329">
        <v>585</v>
      </c>
      <c r="Y353" s="329"/>
      <c r="Z353" s="369">
        <f t="shared" ref="Z353" si="221">+X353/$F353*100</f>
        <v>75.096277278562269</v>
      </c>
      <c r="AA353" s="369"/>
    </row>
    <row r="354" spans="1:27" x14ac:dyDescent="0.3">
      <c r="A354" s="18"/>
      <c r="B354" s="164"/>
      <c r="C354" s="370" t="s">
        <v>92</v>
      </c>
      <c r="D354" s="261"/>
      <c r="E354" s="261"/>
      <c r="F354" s="329"/>
      <c r="G354" s="329"/>
      <c r="H354" s="329"/>
      <c r="I354" s="329"/>
      <c r="J354" s="369"/>
      <c r="K354" s="369"/>
      <c r="L354" s="329"/>
      <c r="M354" s="329"/>
      <c r="N354" s="369"/>
      <c r="O354" s="369"/>
      <c r="P354" s="329"/>
      <c r="Q354" s="329"/>
      <c r="R354" s="369"/>
      <c r="S354" s="369"/>
      <c r="T354" s="329"/>
      <c r="U354" s="329"/>
      <c r="V354" s="369"/>
      <c r="W354" s="369"/>
      <c r="X354" s="329"/>
      <c r="Y354" s="329"/>
      <c r="Z354" s="369"/>
      <c r="AA354" s="369"/>
    </row>
    <row r="355" spans="1:27" ht="4.8" customHeight="1" x14ac:dyDescent="0.3">
      <c r="A355" s="18"/>
      <c r="B355" s="164"/>
      <c r="C355" s="164"/>
      <c r="D355" s="164"/>
      <c r="E355" s="164"/>
      <c r="F355" s="329"/>
      <c r="G355" s="329"/>
      <c r="H355" s="329"/>
      <c r="I355" s="329"/>
      <c r="J355" s="369"/>
      <c r="K355" s="369"/>
      <c r="L355" s="329"/>
      <c r="M355" s="329"/>
      <c r="N355" s="369"/>
      <c r="O355" s="369"/>
      <c r="P355" s="329"/>
      <c r="Q355" s="329"/>
      <c r="R355" s="369"/>
      <c r="S355" s="369"/>
      <c r="T355" s="329"/>
      <c r="U355" s="329"/>
      <c r="V355" s="369"/>
      <c r="W355" s="369"/>
      <c r="X355" s="329"/>
      <c r="Y355" s="329"/>
      <c r="Z355" s="369"/>
      <c r="AA355" s="369"/>
    </row>
    <row r="356" spans="1:27" x14ac:dyDescent="0.3">
      <c r="A356" s="18"/>
      <c r="B356" s="164"/>
      <c r="C356" s="258" t="s">
        <v>93</v>
      </c>
      <c r="D356" s="261"/>
      <c r="E356" s="261"/>
      <c r="F356" s="196">
        <v>403</v>
      </c>
      <c r="G356" s="196"/>
      <c r="H356" s="196">
        <v>367</v>
      </c>
      <c r="I356" s="196"/>
      <c r="J356" s="369">
        <f t="shared" si="182"/>
        <v>91.066997518610421</v>
      </c>
      <c r="K356" s="369"/>
      <c r="L356" s="196">
        <v>341</v>
      </c>
      <c r="M356" s="196"/>
      <c r="N356" s="369">
        <f>+L356/$F356*100</f>
        <v>84.615384615384613</v>
      </c>
      <c r="O356" s="369"/>
      <c r="P356" s="196">
        <v>329</v>
      </c>
      <c r="Q356" s="196"/>
      <c r="R356" s="369">
        <f t="shared" ref="R356" si="222">+P356/$F356*100</f>
        <v>81.637717121588096</v>
      </c>
      <c r="S356" s="369"/>
      <c r="T356" s="196">
        <v>286</v>
      </c>
      <c r="U356" s="196"/>
      <c r="V356" s="369">
        <f t="shared" ref="V356" si="223">+T356/$F356*100</f>
        <v>70.967741935483872</v>
      </c>
      <c r="W356" s="369"/>
      <c r="X356" s="196">
        <v>259</v>
      </c>
      <c r="Y356" s="196"/>
      <c r="Z356" s="369">
        <f t="shared" ref="Z356" si="224">+X356/$F356*100</f>
        <v>64.267990074441684</v>
      </c>
      <c r="AA356" s="369"/>
    </row>
    <row r="357" spans="1:27" x14ac:dyDescent="0.3">
      <c r="A357" s="18"/>
      <c r="B357" s="164"/>
      <c r="C357" s="370" t="s">
        <v>94</v>
      </c>
      <c r="D357" s="261"/>
      <c r="E357" s="261"/>
      <c r="F357" s="196"/>
      <c r="G357" s="196"/>
      <c r="H357" s="196"/>
      <c r="I357" s="196"/>
      <c r="J357" s="369"/>
      <c r="K357" s="369"/>
      <c r="L357" s="196"/>
      <c r="M357" s="196"/>
      <c r="N357" s="369"/>
      <c r="O357" s="369"/>
      <c r="P357" s="196"/>
      <c r="Q357" s="196"/>
      <c r="R357" s="369"/>
      <c r="S357" s="369"/>
      <c r="T357" s="196"/>
      <c r="U357" s="196"/>
      <c r="V357" s="369"/>
      <c r="W357" s="369"/>
      <c r="X357" s="196"/>
      <c r="Y357" s="196"/>
      <c r="Z357" s="369"/>
      <c r="AA357" s="369"/>
    </row>
    <row r="358" spans="1:27" ht="4.8" customHeight="1" x14ac:dyDescent="0.3">
      <c r="A358" s="18"/>
      <c r="B358" s="164"/>
      <c r="C358" s="164"/>
      <c r="D358" s="164"/>
      <c r="E358" s="164"/>
      <c r="F358" s="196"/>
      <c r="G358" s="196"/>
      <c r="H358" s="196"/>
      <c r="I358" s="196"/>
      <c r="J358" s="369"/>
      <c r="K358" s="369"/>
      <c r="L358" s="196"/>
      <c r="M358" s="196"/>
      <c r="N358" s="369"/>
      <c r="O358" s="369"/>
      <c r="P358" s="196"/>
      <c r="Q358" s="196"/>
      <c r="R358" s="369"/>
      <c r="S358" s="369"/>
      <c r="T358" s="196"/>
      <c r="U358" s="196"/>
      <c r="V358" s="369"/>
      <c r="W358" s="369"/>
      <c r="X358" s="196"/>
      <c r="Y358" s="196"/>
      <c r="Z358" s="369"/>
      <c r="AA358" s="369"/>
    </row>
    <row r="359" spans="1:27" ht="12.75" customHeight="1" x14ac:dyDescent="0.3">
      <c r="A359" s="18"/>
      <c r="B359" s="374"/>
      <c r="C359" s="375" t="s">
        <v>130</v>
      </c>
      <c r="D359" s="375"/>
      <c r="E359" s="375"/>
      <c r="F359" s="196">
        <v>1183</v>
      </c>
      <c r="G359" s="196"/>
      <c r="H359" s="196">
        <v>1091</v>
      </c>
      <c r="I359" s="196"/>
      <c r="J359" s="382">
        <f t="shared" si="182"/>
        <v>92.223161453930686</v>
      </c>
      <c r="K359" s="382"/>
      <c r="L359" s="196">
        <v>1030</v>
      </c>
      <c r="M359" s="196"/>
      <c r="N359" s="382">
        <f>+L359/$F359*100</f>
        <v>87.066779374471679</v>
      </c>
      <c r="O359" s="382"/>
      <c r="P359" s="196">
        <v>973</v>
      </c>
      <c r="Q359" s="196"/>
      <c r="R359" s="382">
        <f t="shared" ref="R359" si="225">+P359/$F359*100</f>
        <v>82.248520710059168</v>
      </c>
      <c r="S359" s="382"/>
      <c r="T359" s="196">
        <v>853</v>
      </c>
      <c r="U359" s="196"/>
      <c r="V359" s="382">
        <f t="shared" ref="V359" si="226">+T359/$F359*100</f>
        <v>72.104818258664409</v>
      </c>
      <c r="W359" s="382"/>
      <c r="X359" s="196">
        <v>786</v>
      </c>
      <c r="Y359" s="196"/>
      <c r="Z359" s="382">
        <f t="shared" ref="Z359" si="227">+X359/$F359*100</f>
        <v>66.441251056635679</v>
      </c>
      <c r="AA359" s="382"/>
    </row>
    <row r="360" spans="1:27" x14ac:dyDescent="0.3">
      <c r="A360" s="18"/>
      <c r="B360" s="374"/>
      <c r="C360" s="375" t="s">
        <v>131</v>
      </c>
      <c r="D360" s="375"/>
      <c r="E360" s="375"/>
      <c r="F360" s="196"/>
      <c r="G360" s="196"/>
      <c r="H360" s="196"/>
      <c r="I360" s="196"/>
      <c r="J360" s="382"/>
      <c r="K360" s="382"/>
      <c r="L360" s="196"/>
      <c r="M360" s="196"/>
      <c r="N360" s="382"/>
      <c r="O360" s="382"/>
      <c r="P360" s="196"/>
      <c r="Q360" s="196"/>
      <c r="R360" s="382"/>
      <c r="S360" s="382"/>
      <c r="T360" s="196"/>
      <c r="U360" s="196"/>
      <c r="V360" s="382"/>
      <c r="W360" s="382"/>
      <c r="X360" s="196"/>
      <c r="Y360" s="196"/>
      <c r="Z360" s="382"/>
      <c r="AA360" s="382"/>
    </row>
    <row r="361" spans="1:27" x14ac:dyDescent="0.3">
      <c r="A361" s="167"/>
      <c r="B361" s="374"/>
      <c r="C361" s="377" t="s">
        <v>95</v>
      </c>
      <c r="D361" s="378"/>
      <c r="E361" s="378"/>
      <c r="F361" s="196"/>
      <c r="G361" s="196"/>
      <c r="H361" s="196"/>
      <c r="I361" s="196"/>
      <c r="J361" s="382"/>
      <c r="K361" s="382"/>
      <c r="L361" s="196"/>
      <c r="M361" s="196"/>
      <c r="N361" s="382"/>
      <c r="O361" s="382"/>
      <c r="P361" s="196"/>
      <c r="Q361" s="196"/>
      <c r="R361" s="382"/>
      <c r="S361" s="382"/>
      <c r="T361" s="196"/>
      <c r="U361" s="196"/>
      <c r="V361" s="382"/>
      <c r="W361" s="382"/>
      <c r="X361" s="196"/>
      <c r="Y361" s="196"/>
      <c r="Z361" s="382"/>
      <c r="AA361" s="382"/>
    </row>
    <row r="362" spans="1:27" ht="13.8" thickBot="1" x14ac:dyDescent="0.35">
      <c r="A362" s="72"/>
      <c r="B362" s="72"/>
      <c r="C362" s="72"/>
      <c r="D362" s="72"/>
      <c r="E362" s="72"/>
      <c r="F362" s="202"/>
      <c r="G362" s="202"/>
      <c r="H362" s="202"/>
      <c r="I362" s="202"/>
      <c r="J362" s="351"/>
      <c r="K362" s="351"/>
      <c r="L362" s="202"/>
      <c r="M362" s="202"/>
      <c r="N362" s="72"/>
      <c r="O362" s="72"/>
      <c r="P362" s="202"/>
      <c r="Q362" s="202"/>
      <c r="R362" s="351"/>
      <c r="S362" s="351"/>
      <c r="T362" s="202"/>
      <c r="U362" s="202"/>
      <c r="V362" s="72"/>
      <c r="W362" s="72"/>
      <c r="X362" s="202"/>
      <c r="Y362" s="202"/>
      <c r="Z362" s="351"/>
      <c r="AA362" s="351"/>
    </row>
    <row r="363" spans="1:27" x14ac:dyDescent="0.3">
      <c r="A363" s="353" t="s">
        <v>169</v>
      </c>
      <c r="B363" s="353"/>
      <c r="C363" s="353"/>
      <c r="D363" s="353"/>
      <c r="E363" s="353"/>
      <c r="F363" s="353"/>
      <c r="G363" s="353"/>
      <c r="H363" s="353"/>
      <c r="I363" s="353"/>
      <c r="J363" s="353"/>
      <c r="K363" s="353"/>
      <c r="L363" s="353"/>
      <c r="M363" s="353"/>
      <c r="N363" s="353"/>
      <c r="O363" s="353"/>
      <c r="P363" s="353"/>
      <c r="Q363" s="353"/>
      <c r="R363" s="353"/>
      <c r="S363" s="353"/>
      <c r="T363" s="353"/>
      <c r="U363" s="353"/>
      <c r="V363" s="353"/>
      <c r="W363" s="353"/>
      <c r="X363" s="353"/>
      <c r="Y363" s="353"/>
      <c r="Z363" s="353"/>
      <c r="AA363" s="353"/>
    </row>
    <row r="364" spans="1:27" x14ac:dyDescent="0.3">
      <c r="A364" s="354" t="s">
        <v>184</v>
      </c>
      <c r="B364" s="354"/>
      <c r="C364" s="354"/>
      <c r="D364" s="354"/>
      <c r="E364" s="354"/>
      <c r="F364" s="354"/>
      <c r="G364" s="354"/>
      <c r="H364" s="354"/>
      <c r="I364" s="354"/>
      <c r="J364" s="354"/>
      <c r="K364" s="354"/>
      <c r="L364" s="354"/>
      <c r="M364" s="354"/>
      <c r="N364" s="354"/>
      <c r="O364" s="354"/>
      <c r="P364" s="354"/>
      <c r="Q364" s="354"/>
      <c r="R364" s="354"/>
      <c r="S364" s="354"/>
      <c r="T364" s="354"/>
      <c r="U364" s="354"/>
      <c r="V364" s="354"/>
      <c r="W364" s="354"/>
      <c r="X364" s="354"/>
      <c r="Y364" s="354"/>
      <c r="Z364" s="354"/>
      <c r="AA364" s="354"/>
    </row>
    <row r="365" spans="1:27" ht="13.8" thickBot="1" x14ac:dyDescent="0.35">
      <c r="A365" s="18"/>
      <c r="B365" s="18"/>
      <c r="C365" s="18"/>
      <c r="D365" s="18"/>
      <c r="E365" s="18"/>
      <c r="F365" s="329"/>
      <c r="G365" s="329"/>
      <c r="H365" s="329"/>
      <c r="I365" s="329"/>
      <c r="J365" s="330"/>
      <c r="K365" s="330"/>
      <c r="L365" s="329"/>
      <c r="M365" s="329"/>
      <c r="N365" s="18"/>
      <c r="O365" s="18"/>
      <c r="P365" s="329"/>
      <c r="Q365" s="329"/>
      <c r="R365" s="330"/>
      <c r="S365" s="330"/>
      <c r="T365" s="329"/>
      <c r="U365" s="329"/>
      <c r="V365" s="18"/>
      <c r="W365" s="18"/>
      <c r="X365" s="329"/>
      <c r="Y365" s="329"/>
      <c r="Z365" s="330"/>
      <c r="AA365" s="330"/>
    </row>
    <row r="366" spans="1:27" ht="36" customHeight="1" thickBot="1" x14ac:dyDescent="0.35">
      <c r="A366" s="355"/>
      <c r="B366" s="317" t="s">
        <v>220</v>
      </c>
      <c r="C366" s="317"/>
      <c r="D366" s="317"/>
      <c r="E366" s="318"/>
      <c r="F366" s="293" t="s">
        <v>25</v>
      </c>
      <c r="G366" s="356"/>
      <c r="H366" s="357" t="s">
        <v>32</v>
      </c>
      <c r="I366" s="357"/>
      <c r="J366" s="357"/>
      <c r="K366" s="358"/>
      <c r="L366" s="357" t="s">
        <v>21</v>
      </c>
      <c r="M366" s="357"/>
      <c r="N366" s="357"/>
      <c r="O366" s="358"/>
      <c r="P366" s="357" t="s">
        <v>29</v>
      </c>
      <c r="Q366" s="357"/>
      <c r="R366" s="357"/>
      <c r="S366" s="358"/>
      <c r="T366" s="357" t="s">
        <v>31</v>
      </c>
      <c r="U366" s="357"/>
      <c r="V366" s="357"/>
      <c r="W366" s="358"/>
      <c r="X366" s="357" t="s">
        <v>30</v>
      </c>
      <c r="Y366" s="357"/>
      <c r="Z366" s="357"/>
      <c r="AA366" s="358"/>
    </row>
    <row r="367" spans="1:27" ht="37.200000000000003" customHeight="1" x14ac:dyDescent="0.3">
      <c r="A367" s="167"/>
      <c r="B367" s="301"/>
      <c r="C367" s="301"/>
      <c r="D367" s="301"/>
      <c r="E367" s="312"/>
      <c r="F367" s="298"/>
      <c r="G367" s="359"/>
      <c r="H367" s="302" t="s">
        <v>134</v>
      </c>
      <c r="I367" s="360"/>
      <c r="J367" s="303" t="s">
        <v>118</v>
      </c>
      <c r="K367" s="303"/>
      <c r="L367" s="302" t="s">
        <v>134</v>
      </c>
      <c r="M367" s="360"/>
      <c r="N367" s="303" t="s">
        <v>118</v>
      </c>
      <c r="O367" s="303"/>
      <c r="P367" s="302" t="s">
        <v>134</v>
      </c>
      <c r="Q367" s="360"/>
      <c r="R367" s="303" t="s">
        <v>118</v>
      </c>
      <c r="S367" s="303"/>
      <c r="T367" s="302" t="s">
        <v>134</v>
      </c>
      <c r="U367" s="360"/>
      <c r="V367" s="303" t="s">
        <v>118</v>
      </c>
      <c r="W367" s="303"/>
      <c r="X367" s="302" t="s">
        <v>134</v>
      </c>
      <c r="Y367" s="360"/>
      <c r="Z367" s="303" t="s">
        <v>118</v>
      </c>
      <c r="AA367" s="303"/>
    </row>
    <row r="368" spans="1:27" ht="18.600000000000001" customHeight="1" thickBot="1" x14ac:dyDescent="0.35">
      <c r="A368" s="72"/>
      <c r="B368" s="361"/>
      <c r="C368" s="361"/>
      <c r="D368" s="361"/>
      <c r="E368" s="307"/>
      <c r="F368" s="362"/>
      <c r="G368" s="363"/>
      <c r="H368" s="364"/>
      <c r="I368" s="364"/>
      <c r="J368" s="310" t="s">
        <v>62</v>
      </c>
      <c r="K368" s="310"/>
      <c r="L368" s="364"/>
      <c r="M368" s="364"/>
      <c r="N368" s="310" t="s">
        <v>62</v>
      </c>
      <c r="O368" s="310"/>
      <c r="P368" s="364"/>
      <c r="Q368" s="364"/>
      <c r="R368" s="310" t="s">
        <v>62</v>
      </c>
      <c r="S368" s="310"/>
      <c r="T368" s="364"/>
      <c r="U368" s="364"/>
      <c r="V368" s="310" t="s">
        <v>62</v>
      </c>
      <c r="W368" s="310"/>
      <c r="X368" s="364"/>
      <c r="Y368" s="364"/>
      <c r="Z368" s="310" t="s">
        <v>62</v>
      </c>
      <c r="AA368" s="310"/>
    </row>
    <row r="369" spans="1:27" ht="4.95" customHeight="1" x14ac:dyDescent="0.3">
      <c r="A369" s="355"/>
      <c r="B369" s="318"/>
      <c r="C369" s="318"/>
      <c r="D369" s="318"/>
      <c r="E369" s="318"/>
      <c r="F369" s="294"/>
      <c r="G369" s="356"/>
      <c r="H369" s="365"/>
      <c r="I369" s="365"/>
      <c r="J369" s="322"/>
      <c r="K369" s="322"/>
      <c r="L369" s="365"/>
      <c r="M369" s="365"/>
      <c r="N369" s="322"/>
      <c r="O369" s="322"/>
      <c r="P369" s="365"/>
      <c r="Q369" s="365"/>
      <c r="R369" s="322"/>
      <c r="S369" s="322"/>
      <c r="T369" s="365"/>
      <c r="U369" s="365"/>
      <c r="V369" s="322"/>
      <c r="W369" s="322"/>
      <c r="X369" s="365"/>
      <c r="Y369" s="365"/>
      <c r="Z369" s="322"/>
      <c r="AA369" s="322"/>
    </row>
    <row r="370" spans="1:27" x14ac:dyDescent="0.3">
      <c r="A370" s="271" t="s">
        <v>150</v>
      </c>
      <c r="B370" s="271"/>
      <c r="C370" s="271"/>
      <c r="D370" s="271"/>
      <c r="E370" s="271"/>
      <c r="F370" s="271"/>
      <c r="G370" s="271"/>
      <c r="H370" s="271"/>
      <c r="I370" s="271"/>
      <c r="J370" s="271"/>
      <c r="K370" s="271"/>
      <c r="L370" s="271"/>
      <c r="M370" s="271"/>
      <c r="N370" s="271"/>
      <c r="O370" s="271"/>
      <c r="P370" s="271"/>
      <c r="Q370" s="271"/>
      <c r="R370" s="271"/>
      <c r="S370" s="271"/>
      <c r="T370" s="271"/>
      <c r="U370" s="271"/>
      <c r="V370" s="271"/>
      <c r="W370" s="271"/>
      <c r="X370" s="271"/>
      <c r="Y370" s="271"/>
      <c r="Z370" s="271"/>
      <c r="AA370" s="271"/>
    </row>
    <row r="371" spans="1:27" x14ac:dyDescent="0.3">
      <c r="A371" s="272" t="s">
        <v>151</v>
      </c>
      <c r="B371" s="271"/>
      <c r="C371" s="271"/>
      <c r="D371" s="271"/>
      <c r="E371" s="271"/>
      <c r="F371" s="271"/>
      <c r="G371" s="271"/>
      <c r="H371" s="271"/>
      <c r="I371" s="271"/>
      <c r="J371" s="271"/>
      <c r="K371" s="271"/>
      <c r="L371" s="271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  <c r="X371" s="271"/>
      <c r="Y371" s="271"/>
      <c r="Z371" s="271"/>
      <c r="AA371" s="271"/>
    </row>
    <row r="372" spans="1:27" s="224" customFormat="1" ht="4.95" customHeight="1" x14ac:dyDescent="0.3">
      <c r="A372" s="366"/>
      <c r="B372" s="366"/>
      <c r="C372" s="366"/>
      <c r="D372" s="366"/>
      <c r="E372" s="366"/>
      <c r="F372" s="366"/>
      <c r="G372" s="366"/>
      <c r="H372" s="366"/>
      <c r="I372" s="366"/>
      <c r="J372" s="366"/>
      <c r="K372" s="366"/>
      <c r="L372" s="366"/>
      <c r="M372" s="366"/>
      <c r="N372" s="366"/>
      <c r="O372" s="366"/>
      <c r="P372" s="366"/>
      <c r="Q372" s="366"/>
      <c r="R372" s="366"/>
      <c r="S372" s="366"/>
      <c r="T372" s="366"/>
      <c r="U372" s="366"/>
      <c r="V372" s="366"/>
      <c r="W372" s="366"/>
      <c r="X372" s="366"/>
      <c r="Y372" s="366"/>
      <c r="Z372" s="366"/>
      <c r="AA372" s="366"/>
    </row>
    <row r="373" spans="1:27" x14ac:dyDescent="0.3">
      <c r="A373" s="225"/>
      <c r="B373" s="273" t="s">
        <v>38</v>
      </c>
      <c r="C373" s="273"/>
      <c r="D373" s="273"/>
      <c r="E373" s="273"/>
      <c r="F373" s="226">
        <f>+F376+F391+F410+F456+F482</f>
        <v>46859</v>
      </c>
      <c r="G373" s="226"/>
      <c r="H373" s="226">
        <f>+H376+H391+H410+H456+H482</f>
        <v>45044</v>
      </c>
      <c r="I373" s="226"/>
      <c r="J373" s="227">
        <f>+H373/$F373*100</f>
        <v>96.126677906058603</v>
      </c>
      <c r="K373" s="227"/>
      <c r="L373" s="226">
        <f>+L376+L391+L410+L456+L482</f>
        <v>42570</v>
      </c>
      <c r="M373" s="226"/>
      <c r="N373" s="227">
        <f>+L373/$F373*100</f>
        <v>90.847009112443715</v>
      </c>
      <c r="O373" s="227"/>
      <c r="P373" s="226">
        <f>+P376+P391+P410+P456+P482</f>
        <v>40089</v>
      </c>
      <c r="Q373" s="226"/>
      <c r="R373" s="227">
        <f>+P373/$F373*100</f>
        <v>85.552401886510594</v>
      </c>
      <c r="S373" s="227"/>
      <c r="T373" s="226">
        <f>+T376+T391+T410+T456+T482</f>
        <v>35550</v>
      </c>
      <c r="U373" s="226"/>
      <c r="V373" s="227">
        <f>+T373/$F373*100</f>
        <v>75.865895559017488</v>
      </c>
      <c r="W373" s="227"/>
      <c r="X373" s="226">
        <f>+X376+X391+X410+X456+X482</f>
        <v>32763</v>
      </c>
      <c r="Y373" s="226"/>
      <c r="Z373" s="227">
        <f>+X373/$F373*100</f>
        <v>69.918265434601679</v>
      </c>
      <c r="AA373" s="227"/>
    </row>
    <row r="374" spans="1:27" x14ac:dyDescent="0.3">
      <c r="A374" s="225"/>
      <c r="B374" s="274" t="s">
        <v>39</v>
      </c>
      <c r="C374" s="273"/>
      <c r="D374" s="273"/>
      <c r="E374" s="273"/>
      <c r="F374" s="226"/>
      <c r="G374" s="226"/>
      <c r="H374" s="226"/>
      <c r="I374" s="226"/>
      <c r="J374" s="227"/>
      <c r="K374" s="227"/>
      <c r="L374" s="226"/>
      <c r="M374" s="226"/>
      <c r="N374" s="227"/>
      <c r="O374" s="227"/>
      <c r="P374" s="226"/>
      <c r="Q374" s="226"/>
      <c r="R374" s="227"/>
      <c r="S374" s="227"/>
      <c r="T374" s="226"/>
      <c r="U374" s="226"/>
      <c r="V374" s="227"/>
      <c r="W374" s="227"/>
      <c r="X374" s="226"/>
      <c r="Y374" s="226"/>
      <c r="Z374" s="227"/>
      <c r="AA374" s="227"/>
    </row>
    <row r="375" spans="1:27" ht="5.4" customHeight="1" x14ac:dyDescent="0.3">
      <c r="A375" s="18"/>
      <c r="B375" s="137"/>
      <c r="C375" s="137"/>
      <c r="D375" s="137"/>
      <c r="E375" s="137"/>
      <c r="F375" s="367"/>
      <c r="G375" s="367"/>
      <c r="H375" s="367"/>
      <c r="I375" s="367"/>
      <c r="J375" s="327"/>
      <c r="K375" s="327"/>
      <c r="L375" s="367"/>
      <c r="M375" s="367"/>
      <c r="N375" s="327"/>
      <c r="O375" s="327"/>
      <c r="P375" s="367"/>
      <c r="Q375" s="367"/>
      <c r="R375" s="327"/>
      <c r="S375" s="327"/>
      <c r="T375" s="367"/>
      <c r="U375" s="367"/>
      <c r="V375" s="327"/>
      <c r="W375" s="327"/>
      <c r="X375" s="367"/>
      <c r="Y375" s="367"/>
      <c r="Z375" s="327"/>
      <c r="AA375" s="327"/>
    </row>
    <row r="376" spans="1:27" x14ac:dyDescent="0.3">
      <c r="A376" s="228"/>
      <c r="B376" s="275" t="s">
        <v>40</v>
      </c>
      <c r="C376" s="277"/>
      <c r="D376" s="277"/>
      <c r="E376" s="277"/>
      <c r="F376" s="229">
        <f>SUM(F379:F388)</f>
        <v>1463</v>
      </c>
      <c r="G376" s="229"/>
      <c r="H376" s="229">
        <f>SUM(H379:H388)</f>
        <v>1415</v>
      </c>
      <c r="I376" s="229"/>
      <c r="J376" s="230">
        <f>H376/$F376*100</f>
        <v>96.719070403280924</v>
      </c>
      <c r="K376" s="230"/>
      <c r="L376" s="229">
        <f>SUM(L379:L388)</f>
        <v>1325</v>
      </c>
      <c r="M376" s="229"/>
      <c r="N376" s="230">
        <f>L376/$F376*100</f>
        <v>90.567327409432679</v>
      </c>
      <c r="O376" s="230"/>
      <c r="P376" s="229">
        <f>SUM(P379:P388)</f>
        <v>1234</v>
      </c>
      <c r="Q376" s="229"/>
      <c r="R376" s="230">
        <f>P376/$F376*100</f>
        <v>84.347231715652768</v>
      </c>
      <c r="S376" s="230"/>
      <c r="T376" s="229">
        <f>SUM(T379:T388)</f>
        <v>1072</v>
      </c>
      <c r="U376" s="229"/>
      <c r="V376" s="230">
        <f>T376/$F376*100</f>
        <v>73.274094326725901</v>
      </c>
      <c r="W376" s="230"/>
      <c r="X376" s="229">
        <f>SUM(X379:X388)</f>
        <v>979</v>
      </c>
      <c r="Y376" s="229"/>
      <c r="Z376" s="230">
        <f>X376/$F376*100</f>
        <v>66.917293233082702</v>
      </c>
      <c r="AA376" s="230"/>
    </row>
    <row r="377" spans="1:27" x14ac:dyDescent="0.3">
      <c r="A377" s="228"/>
      <c r="B377" s="276" t="s">
        <v>41</v>
      </c>
      <c r="C377" s="277"/>
      <c r="D377" s="277"/>
      <c r="E377" s="277"/>
      <c r="F377" s="229"/>
      <c r="G377" s="229"/>
      <c r="H377" s="229"/>
      <c r="I377" s="229"/>
      <c r="J377" s="230"/>
      <c r="K377" s="230"/>
      <c r="L377" s="229"/>
      <c r="M377" s="229"/>
      <c r="N377" s="230"/>
      <c r="O377" s="230"/>
      <c r="P377" s="229"/>
      <c r="Q377" s="229"/>
      <c r="R377" s="230"/>
      <c r="S377" s="230"/>
      <c r="T377" s="229"/>
      <c r="U377" s="229"/>
      <c r="V377" s="230"/>
      <c r="W377" s="230"/>
      <c r="X377" s="229"/>
      <c r="Y377" s="229"/>
      <c r="Z377" s="230"/>
      <c r="AA377" s="230"/>
    </row>
    <row r="378" spans="1:27" s="224" customFormat="1" ht="4.8" customHeight="1" x14ac:dyDescent="0.3">
      <c r="A378" s="18"/>
      <c r="B378" s="164"/>
      <c r="C378" s="164"/>
      <c r="D378" s="164"/>
      <c r="E378" s="164"/>
      <c r="F378" s="367"/>
      <c r="G378" s="367"/>
      <c r="H378" s="367"/>
      <c r="I378" s="367"/>
      <c r="J378" s="327"/>
      <c r="K378" s="327"/>
      <c r="L378" s="367"/>
      <c r="M378" s="367"/>
      <c r="N378" s="327"/>
      <c r="O378" s="327"/>
      <c r="P378" s="367"/>
      <c r="Q378" s="367"/>
      <c r="R378" s="327"/>
      <c r="S378" s="327"/>
      <c r="T378" s="367"/>
      <c r="U378" s="367"/>
      <c r="V378" s="327"/>
      <c r="W378" s="327"/>
      <c r="X378" s="367"/>
      <c r="Y378" s="367"/>
      <c r="Z378" s="327"/>
      <c r="AA378" s="327"/>
    </row>
    <row r="379" spans="1:27" x14ac:dyDescent="0.3">
      <c r="A379" s="18"/>
      <c r="B379" s="164"/>
      <c r="C379" s="383" t="s">
        <v>48</v>
      </c>
      <c r="D379" s="384"/>
      <c r="E379" s="384"/>
      <c r="F379" s="329">
        <v>812</v>
      </c>
      <c r="G379" s="329"/>
      <c r="H379" s="329">
        <v>788</v>
      </c>
      <c r="I379" s="329"/>
      <c r="J379" s="369">
        <f t="shared" ref="J379:J388" si="228">+H379/$F379*100</f>
        <v>97.044334975369466</v>
      </c>
      <c r="K379" s="369"/>
      <c r="L379" s="329">
        <v>735</v>
      </c>
      <c r="M379" s="329"/>
      <c r="N379" s="369">
        <f>+L379/$F379*100</f>
        <v>90.517241379310349</v>
      </c>
      <c r="O379" s="369"/>
      <c r="P379" s="329">
        <v>684</v>
      </c>
      <c r="Q379" s="329"/>
      <c r="R379" s="369">
        <f t="shared" ref="R379" si="229">+P379/$F379*100</f>
        <v>84.236453201970434</v>
      </c>
      <c r="S379" s="369"/>
      <c r="T379" s="329">
        <v>592</v>
      </c>
      <c r="U379" s="329"/>
      <c r="V379" s="369">
        <f t="shared" ref="V379" si="230">+T379/$F379*100</f>
        <v>72.906403940886705</v>
      </c>
      <c r="W379" s="369"/>
      <c r="X379" s="329">
        <v>539</v>
      </c>
      <c r="Y379" s="329"/>
      <c r="Z379" s="369">
        <f t="shared" ref="Z379" si="231">+X379/$F379*100</f>
        <v>66.379310344827587</v>
      </c>
      <c r="AA379" s="369"/>
    </row>
    <row r="380" spans="1:27" x14ac:dyDescent="0.3">
      <c r="A380" s="18"/>
      <c r="B380" s="164"/>
      <c r="C380" s="385" t="s">
        <v>49</v>
      </c>
      <c r="D380" s="384"/>
      <c r="E380" s="384"/>
      <c r="F380" s="329"/>
      <c r="G380" s="329"/>
      <c r="H380" s="329"/>
      <c r="I380" s="329"/>
      <c r="J380" s="369"/>
      <c r="K380" s="369"/>
      <c r="L380" s="329"/>
      <c r="M380" s="329"/>
      <c r="N380" s="369"/>
      <c r="O380" s="369"/>
      <c r="P380" s="329"/>
      <c r="Q380" s="329"/>
      <c r="R380" s="369"/>
      <c r="S380" s="369"/>
      <c r="T380" s="329"/>
      <c r="U380" s="329"/>
      <c r="V380" s="369"/>
      <c r="W380" s="369"/>
      <c r="X380" s="329"/>
      <c r="Y380" s="329"/>
      <c r="Z380" s="369"/>
      <c r="AA380" s="369"/>
    </row>
    <row r="381" spans="1:27" ht="4.8" customHeight="1" x14ac:dyDescent="0.3">
      <c r="A381" s="18"/>
      <c r="B381" s="164"/>
      <c r="C381" s="164"/>
      <c r="D381" s="164"/>
      <c r="E381" s="164"/>
      <c r="F381" s="329"/>
      <c r="G381" s="329"/>
      <c r="H381" s="329"/>
      <c r="I381" s="329"/>
      <c r="J381" s="369"/>
      <c r="K381" s="369"/>
      <c r="L381" s="329"/>
      <c r="M381" s="329"/>
      <c r="N381" s="369"/>
      <c r="O381" s="369"/>
      <c r="P381" s="329"/>
      <c r="Q381" s="329"/>
      <c r="R381" s="369"/>
      <c r="S381" s="369"/>
      <c r="T381" s="329"/>
      <c r="U381" s="329"/>
      <c r="V381" s="369"/>
      <c r="W381" s="369"/>
      <c r="X381" s="329"/>
      <c r="Y381" s="329"/>
      <c r="Z381" s="369"/>
      <c r="AA381" s="369"/>
    </row>
    <row r="382" spans="1:27" x14ac:dyDescent="0.3">
      <c r="A382" s="18"/>
      <c r="B382" s="164"/>
      <c r="C382" s="383" t="s">
        <v>50</v>
      </c>
      <c r="D382" s="384"/>
      <c r="E382" s="384"/>
      <c r="F382" s="329">
        <v>177</v>
      </c>
      <c r="G382" s="329"/>
      <c r="H382" s="329">
        <v>167</v>
      </c>
      <c r="I382" s="329"/>
      <c r="J382" s="369">
        <f t="shared" si="228"/>
        <v>94.350282485875709</v>
      </c>
      <c r="K382" s="369"/>
      <c r="L382" s="329">
        <v>159</v>
      </c>
      <c r="M382" s="329"/>
      <c r="N382" s="369">
        <f>+L382/$F382*100</f>
        <v>89.830508474576277</v>
      </c>
      <c r="O382" s="369"/>
      <c r="P382" s="329">
        <v>150</v>
      </c>
      <c r="Q382" s="329"/>
      <c r="R382" s="369">
        <f t="shared" ref="R382" si="232">+P382/$F382*100</f>
        <v>84.745762711864401</v>
      </c>
      <c r="S382" s="369"/>
      <c r="T382" s="329">
        <v>129</v>
      </c>
      <c r="U382" s="329"/>
      <c r="V382" s="369">
        <f t="shared" ref="V382" si="233">+T382/$F382*100</f>
        <v>72.881355932203391</v>
      </c>
      <c r="W382" s="369"/>
      <c r="X382" s="329">
        <v>109</v>
      </c>
      <c r="Y382" s="329"/>
      <c r="Z382" s="369">
        <f t="shared" ref="Z382" si="234">+X382/$F382*100</f>
        <v>61.581920903954803</v>
      </c>
      <c r="AA382" s="369"/>
    </row>
    <row r="383" spans="1:27" x14ac:dyDescent="0.3">
      <c r="A383" s="18"/>
      <c r="B383" s="164"/>
      <c r="C383" s="385" t="s">
        <v>51</v>
      </c>
      <c r="D383" s="384"/>
      <c r="E383" s="384"/>
      <c r="F383" s="329"/>
      <c r="G383" s="329"/>
      <c r="H383" s="329"/>
      <c r="I383" s="329"/>
      <c r="J383" s="369"/>
      <c r="K383" s="369"/>
      <c r="L383" s="329"/>
      <c r="M383" s="329"/>
      <c r="N383" s="369"/>
      <c r="O383" s="369"/>
      <c r="P383" s="329"/>
      <c r="Q383" s="329"/>
      <c r="R383" s="369"/>
      <c r="S383" s="369"/>
      <c r="T383" s="329"/>
      <c r="U383" s="329"/>
      <c r="V383" s="369"/>
      <c r="W383" s="369"/>
      <c r="X383" s="329"/>
      <c r="Y383" s="329"/>
      <c r="Z383" s="369"/>
      <c r="AA383" s="369"/>
    </row>
    <row r="384" spans="1:27" ht="4.8" customHeight="1" x14ac:dyDescent="0.3">
      <c r="A384" s="18"/>
      <c r="B384" s="164"/>
      <c r="C384" s="164"/>
      <c r="D384" s="164"/>
      <c r="E384" s="164"/>
      <c r="F384" s="329"/>
      <c r="G384" s="329"/>
      <c r="H384" s="329"/>
      <c r="I384" s="329"/>
      <c r="J384" s="369"/>
      <c r="K384" s="369"/>
      <c r="L384" s="329"/>
      <c r="M384" s="329"/>
      <c r="N384" s="369"/>
      <c r="O384" s="369"/>
      <c r="P384" s="329"/>
      <c r="Q384" s="329"/>
      <c r="R384" s="369"/>
      <c r="S384" s="369"/>
      <c r="T384" s="329"/>
      <c r="U384" s="329"/>
      <c r="V384" s="369"/>
      <c r="W384" s="369"/>
      <c r="X384" s="329"/>
      <c r="Y384" s="329"/>
      <c r="Z384" s="369"/>
      <c r="AA384" s="369"/>
    </row>
    <row r="385" spans="1:27" x14ac:dyDescent="0.3">
      <c r="A385" s="18"/>
      <c r="B385" s="164"/>
      <c r="C385" s="383" t="s">
        <v>52</v>
      </c>
      <c r="D385" s="384"/>
      <c r="E385" s="384"/>
      <c r="F385" s="329">
        <v>301</v>
      </c>
      <c r="G385" s="329"/>
      <c r="H385" s="329">
        <v>292</v>
      </c>
      <c r="I385" s="329"/>
      <c r="J385" s="369">
        <f t="shared" si="228"/>
        <v>97.009966777408636</v>
      </c>
      <c r="K385" s="369"/>
      <c r="L385" s="329">
        <v>275</v>
      </c>
      <c r="M385" s="329"/>
      <c r="N385" s="369">
        <f>+L385/$F385*100</f>
        <v>91.362126245847179</v>
      </c>
      <c r="O385" s="369"/>
      <c r="P385" s="329">
        <v>260</v>
      </c>
      <c r="Q385" s="329"/>
      <c r="R385" s="369">
        <f t="shared" ref="R385" si="235">+P385/$F385*100</f>
        <v>86.378737541528238</v>
      </c>
      <c r="S385" s="369"/>
      <c r="T385" s="329">
        <v>230</v>
      </c>
      <c r="U385" s="329"/>
      <c r="V385" s="369">
        <f t="shared" ref="V385" si="236">+T385/$F385*100</f>
        <v>76.411960132890371</v>
      </c>
      <c r="W385" s="369"/>
      <c r="X385" s="329">
        <v>215</v>
      </c>
      <c r="Y385" s="329"/>
      <c r="Z385" s="369">
        <f t="shared" ref="Z385" si="237">+X385/$F385*100</f>
        <v>71.428571428571431</v>
      </c>
      <c r="AA385" s="369"/>
    </row>
    <row r="386" spans="1:27" x14ac:dyDescent="0.3">
      <c r="A386" s="18"/>
      <c r="B386" s="164"/>
      <c r="C386" s="385" t="s">
        <v>53</v>
      </c>
      <c r="D386" s="384"/>
      <c r="E386" s="384"/>
      <c r="F386" s="329"/>
      <c r="G386" s="329"/>
      <c r="H386" s="329"/>
      <c r="I386" s="329"/>
      <c r="J386" s="369"/>
      <c r="K386" s="369"/>
      <c r="L386" s="329"/>
      <c r="M386" s="329"/>
      <c r="N386" s="369"/>
      <c r="O386" s="369"/>
      <c r="P386" s="329"/>
      <c r="Q386" s="329"/>
      <c r="R386" s="369"/>
      <c r="S386" s="369"/>
      <c r="T386" s="329"/>
      <c r="U386" s="329"/>
      <c r="V386" s="369"/>
      <c r="W386" s="369"/>
      <c r="X386" s="329"/>
      <c r="Y386" s="329"/>
      <c r="Z386" s="369"/>
      <c r="AA386" s="369"/>
    </row>
    <row r="387" spans="1:27" ht="4.8" customHeight="1" x14ac:dyDescent="0.3">
      <c r="A387" s="18"/>
      <c r="B387" s="164"/>
      <c r="C387" s="164"/>
      <c r="D387" s="164"/>
      <c r="E387" s="164"/>
      <c r="F387" s="329"/>
      <c r="G387" s="329"/>
      <c r="H387" s="329"/>
      <c r="I387" s="329"/>
      <c r="J387" s="369"/>
      <c r="K387" s="369"/>
      <c r="L387" s="329"/>
      <c r="M387" s="329"/>
      <c r="N387" s="369"/>
      <c r="O387" s="369"/>
      <c r="P387" s="329"/>
      <c r="Q387" s="329"/>
      <c r="R387" s="369"/>
      <c r="S387" s="369"/>
      <c r="T387" s="329"/>
      <c r="U387" s="329"/>
      <c r="V387" s="369"/>
      <c r="W387" s="369"/>
      <c r="X387" s="329"/>
      <c r="Y387" s="329"/>
      <c r="Z387" s="369"/>
      <c r="AA387" s="369"/>
    </row>
    <row r="388" spans="1:27" x14ac:dyDescent="0.3">
      <c r="A388" s="18"/>
      <c r="B388" s="164"/>
      <c r="C388" s="383" t="s">
        <v>54</v>
      </c>
      <c r="D388" s="384"/>
      <c r="E388" s="384"/>
      <c r="F388" s="329">
        <v>173</v>
      </c>
      <c r="G388" s="329"/>
      <c r="H388" s="329">
        <v>168</v>
      </c>
      <c r="I388" s="329"/>
      <c r="J388" s="369">
        <f t="shared" si="228"/>
        <v>97.109826589595372</v>
      </c>
      <c r="K388" s="369"/>
      <c r="L388" s="329">
        <v>156</v>
      </c>
      <c r="M388" s="329"/>
      <c r="N388" s="369">
        <f>+L388/$F388*100</f>
        <v>90.173410404624278</v>
      </c>
      <c r="O388" s="369"/>
      <c r="P388" s="329">
        <v>140</v>
      </c>
      <c r="Q388" s="329"/>
      <c r="R388" s="369">
        <f t="shared" ref="R388" si="238">+P388/$F388*100</f>
        <v>80.924855491329481</v>
      </c>
      <c r="S388" s="369"/>
      <c r="T388" s="329">
        <v>121</v>
      </c>
      <c r="U388" s="329"/>
      <c r="V388" s="369">
        <f t="shared" ref="V388" si="239">+T388/$F388*100</f>
        <v>69.942196531791907</v>
      </c>
      <c r="W388" s="369"/>
      <c r="X388" s="329">
        <v>116</v>
      </c>
      <c r="Y388" s="329"/>
      <c r="Z388" s="369">
        <f t="shared" ref="Z388" si="240">+X388/$F388*100</f>
        <v>67.052023121387279</v>
      </c>
      <c r="AA388" s="369"/>
    </row>
    <row r="389" spans="1:27" x14ac:dyDescent="0.3">
      <c r="A389" s="18"/>
      <c r="B389" s="164"/>
      <c r="C389" s="385" t="s">
        <v>55</v>
      </c>
      <c r="D389" s="384"/>
      <c r="E389" s="384"/>
      <c r="F389" s="329"/>
      <c r="G389" s="329"/>
      <c r="H389" s="329"/>
      <c r="I389" s="329"/>
      <c r="J389" s="369"/>
      <c r="K389" s="369"/>
      <c r="L389" s="329"/>
      <c r="M389" s="329"/>
      <c r="N389" s="369"/>
      <c r="O389" s="369"/>
      <c r="P389" s="329"/>
      <c r="Q389" s="329"/>
      <c r="R389" s="369"/>
      <c r="S389" s="369"/>
      <c r="T389" s="329"/>
      <c r="U389" s="329"/>
      <c r="V389" s="369"/>
      <c r="W389" s="369"/>
      <c r="X389" s="329"/>
      <c r="Y389" s="329"/>
      <c r="Z389" s="369"/>
      <c r="AA389" s="369"/>
    </row>
    <row r="390" spans="1:27" x14ac:dyDescent="0.3">
      <c r="A390" s="18"/>
      <c r="B390" s="164"/>
      <c r="C390" s="164"/>
      <c r="D390" s="164"/>
      <c r="E390" s="164"/>
      <c r="F390" s="329"/>
      <c r="G390" s="329"/>
      <c r="H390" s="329"/>
      <c r="I390" s="329"/>
      <c r="J390" s="379"/>
      <c r="K390" s="379"/>
      <c r="L390" s="329"/>
      <c r="M390" s="329"/>
      <c r="N390" s="379"/>
      <c r="O390" s="379"/>
      <c r="P390" s="329"/>
      <c r="Q390" s="329"/>
      <c r="R390" s="379"/>
      <c r="S390" s="379"/>
      <c r="T390" s="329"/>
      <c r="U390" s="329"/>
      <c r="V390" s="379"/>
      <c r="W390" s="379"/>
      <c r="X390" s="329"/>
      <c r="Y390" s="329"/>
      <c r="Z390" s="379"/>
      <c r="AA390" s="379"/>
    </row>
    <row r="391" spans="1:27" ht="13.2" customHeight="1" x14ac:dyDescent="0.3">
      <c r="A391" s="228"/>
      <c r="B391" s="275" t="s">
        <v>64</v>
      </c>
      <c r="C391" s="277"/>
      <c r="D391" s="277"/>
      <c r="E391" s="277"/>
      <c r="F391" s="229">
        <f>SUM(F394:F397)</f>
        <v>649</v>
      </c>
      <c r="G391" s="229"/>
      <c r="H391" s="229">
        <f>SUM(H394:H397)</f>
        <v>619</v>
      </c>
      <c r="I391" s="229"/>
      <c r="J391" s="230">
        <f>H391/$F391*100</f>
        <v>95.377503852080125</v>
      </c>
      <c r="K391" s="230"/>
      <c r="L391" s="229">
        <f>SUM(L394:L397)</f>
        <v>590</v>
      </c>
      <c r="M391" s="229"/>
      <c r="N391" s="230">
        <f>L391/$F391*100</f>
        <v>90.909090909090907</v>
      </c>
      <c r="O391" s="230"/>
      <c r="P391" s="229">
        <f>SUM(P394:P397)</f>
        <v>552</v>
      </c>
      <c r="Q391" s="229"/>
      <c r="R391" s="230">
        <f>P391/$F391*100</f>
        <v>85.05392912172573</v>
      </c>
      <c r="S391" s="230"/>
      <c r="T391" s="229">
        <f>SUM(T394:T397)</f>
        <v>467</v>
      </c>
      <c r="U391" s="229"/>
      <c r="V391" s="230">
        <f>T391/$F391*100</f>
        <v>71.956856702619405</v>
      </c>
      <c r="W391" s="230"/>
      <c r="X391" s="229">
        <f>SUM(X394:X397)</f>
        <v>419</v>
      </c>
      <c r="Y391" s="229"/>
      <c r="Z391" s="230">
        <f>X391/$F391*100</f>
        <v>64.560862865947612</v>
      </c>
      <c r="AA391" s="230"/>
    </row>
    <row r="392" spans="1:27" x14ac:dyDescent="0.3">
      <c r="A392" s="228"/>
      <c r="B392" s="276" t="s">
        <v>165</v>
      </c>
      <c r="C392" s="277"/>
      <c r="D392" s="277"/>
      <c r="E392" s="277"/>
      <c r="F392" s="229"/>
      <c r="G392" s="229"/>
      <c r="H392" s="229"/>
      <c r="I392" s="229"/>
      <c r="J392" s="230"/>
      <c r="K392" s="230"/>
      <c r="L392" s="229"/>
      <c r="M392" s="229"/>
      <c r="N392" s="230"/>
      <c r="O392" s="230"/>
      <c r="P392" s="229"/>
      <c r="Q392" s="229"/>
      <c r="R392" s="230"/>
      <c r="S392" s="230"/>
      <c r="T392" s="229"/>
      <c r="U392" s="229"/>
      <c r="V392" s="230"/>
      <c r="W392" s="230"/>
      <c r="X392" s="229"/>
      <c r="Y392" s="229"/>
      <c r="Z392" s="230"/>
      <c r="AA392" s="230"/>
    </row>
    <row r="393" spans="1:27" s="224" customFormat="1" ht="4.95" customHeight="1" x14ac:dyDescent="0.3">
      <c r="A393" s="18"/>
      <c r="B393" s="164"/>
      <c r="C393" s="164"/>
      <c r="D393" s="164"/>
      <c r="E393" s="164"/>
      <c r="F393" s="367"/>
      <c r="G393" s="367"/>
      <c r="H393" s="367"/>
      <c r="I393" s="367"/>
      <c r="J393" s="327"/>
      <c r="K393" s="327"/>
      <c r="L393" s="367"/>
      <c r="M393" s="367"/>
      <c r="N393" s="327"/>
      <c r="O393" s="327"/>
      <c r="P393" s="367"/>
      <c r="Q393" s="367"/>
      <c r="R393" s="327"/>
      <c r="S393" s="327"/>
      <c r="T393" s="367"/>
      <c r="U393" s="367"/>
      <c r="V393" s="327"/>
      <c r="W393" s="327"/>
      <c r="X393" s="367"/>
      <c r="Y393" s="367"/>
      <c r="Z393" s="327"/>
      <c r="AA393" s="327"/>
    </row>
    <row r="394" spans="1:27" x14ac:dyDescent="0.3">
      <c r="A394" s="18"/>
      <c r="B394" s="164"/>
      <c r="C394" s="258" t="s">
        <v>56</v>
      </c>
      <c r="D394" s="261"/>
      <c r="E394" s="261"/>
      <c r="F394" s="329">
        <v>123</v>
      </c>
      <c r="G394" s="329"/>
      <c r="H394" s="329">
        <v>121</v>
      </c>
      <c r="I394" s="329"/>
      <c r="J394" s="369">
        <f t="shared" ref="J394:J397" si="241">+H394/$F394*100</f>
        <v>98.373983739837399</v>
      </c>
      <c r="K394" s="369"/>
      <c r="L394" s="329">
        <v>116</v>
      </c>
      <c r="M394" s="329"/>
      <c r="N394" s="369">
        <f>+L394/$F394*100</f>
        <v>94.308943089430898</v>
      </c>
      <c r="O394" s="369"/>
      <c r="P394" s="329">
        <v>110</v>
      </c>
      <c r="Q394" s="329"/>
      <c r="R394" s="369">
        <f t="shared" ref="R394" si="242">+P394/$F394*100</f>
        <v>89.430894308943081</v>
      </c>
      <c r="S394" s="369"/>
      <c r="T394" s="329">
        <v>95</v>
      </c>
      <c r="U394" s="329"/>
      <c r="V394" s="369">
        <f t="shared" ref="V394" si="243">+T394/$F394*100</f>
        <v>77.235772357723576</v>
      </c>
      <c r="W394" s="369"/>
      <c r="X394" s="329">
        <v>80</v>
      </c>
      <c r="Y394" s="329"/>
      <c r="Z394" s="369">
        <f t="shared" ref="Z394" si="244">+X394/$F394*100</f>
        <v>65.040650406504056</v>
      </c>
      <c r="AA394" s="369"/>
    </row>
    <row r="395" spans="1:27" x14ac:dyDescent="0.3">
      <c r="A395" s="18"/>
      <c r="B395" s="164"/>
      <c r="C395" s="370" t="s">
        <v>57</v>
      </c>
      <c r="D395" s="261"/>
      <c r="E395" s="261"/>
      <c r="F395" s="329"/>
      <c r="G395" s="329"/>
      <c r="H395" s="329"/>
      <c r="I395" s="329"/>
      <c r="J395" s="369"/>
      <c r="K395" s="369"/>
      <c r="L395" s="329"/>
      <c r="M395" s="329"/>
      <c r="N395" s="369"/>
      <c r="O395" s="369"/>
      <c r="P395" s="329"/>
      <c r="Q395" s="329"/>
      <c r="R395" s="369"/>
      <c r="S395" s="369"/>
      <c r="T395" s="329"/>
      <c r="U395" s="329"/>
      <c r="V395" s="369"/>
      <c r="W395" s="369"/>
      <c r="X395" s="329"/>
      <c r="Y395" s="329"/>
      <c r="Z395" s="369"/>
      <c r="AA395" s="369"/>
    </row>
    <row r="396" spans="1:27" ht="4.95" customHeight="1" x14ac:dyDescent="0.3">
      <c r="A396" s="18"/>
      <c r="B396" s="164"/>
      <c r="C396" s="164"/>
      <c r="D396" s="164"/>
      <c r="E396" s="164"/>
      <c r="F396" s="329"/>
      <c r="G396" s="329"/>
      <c r="H396" s="329"/>
      <c r="I396" s="329"/>
      <c r="J396" s="369"/>
      <c r="K396" s="369"/>
      <c r="L396" s="329"/>
      <c r="M396" s="329"/>
      <c r="N396" s="369"/>
      <c r="O396" s="369"/>
      <c r="P396" s="329"/>
      <c r="Q396" s="329"/>
      <c r="R396" s="369"/>
      <c r="S396" s="369"/>
      <c r="T396" s="329"/>
      <c r="U396" s="329"/>
      <c r="V396" s="369"/>
      <c r="W396" s="369"/>
      <c r="X396" s="329"/>
      <c r="Y396" s="329"/>
      <c r="Z396" s="369"/>
      <c r="AA396" s="369"/>
    </row>
    <row r="397" spans="1:27" x14ac:dyDescent="0.3">
      <c r="A397" s="18"/>
      <c r="B397" s="164"/>
      <c r="C397" s="258" t="s">
        <v>58</v>
      </c>
      <c r="D397" s="261"/>
      <c r="E397" s="261"/>
      <c r="F397" s="329">
        <v>526</v>
      </c>
      <c r="G397" s="329"/>
      <c r="H397" s="329">
        <v>498</v>
      </c>
      <c r="I397" s="329"/>
      <c r="J397" s="369">
        <f t="shared" si="241"/>
        <v>94.676806083650192</v>
      </c>
      <c r="K397" s="369"/>
      <c r="L397" s="329">
        <v>474</v>
      </c>
      <c r="M397" s="329"/>
      <c r="N397" s="369">
        <f>+L397/$F397*100</f>
        <v>90.114068441064646</v>
      </c>
      <c r="O397" s="369"/>
      <c r="P397" s="329">
        <v>442</v>
      </c>
      <c r="Q397" s="329"/>
      <c r="R397" s="369">
        <f t="shared" ref="R397" si="245">+P397/$F397*100</f>
        <v>84.030418250950561</v>
      </c>
      <c r="S397" s="369"/>
      <c r="T397" s="329">
        <v>372</v>
      </c>
      <c r="U397" s="329"/>
      <c r="V397" s="369">
        <f t="shared" ref="V397" si="246">+T397/$F397*100</f>
        <v>70.722433460076047</v>
      </c>
      <c r="W397" s="369"/>
      <c r="X397" s="329">
        <v>339</v>
      </c>
      <c r="Y397" s="329"/>
      <c r="Z397" s="369">
        <f t="shared" ref="Z397" si="247">+X397/$F397*100</f>
        <v>64.448669201520914</v>
      </c>
      <c r="AA397" s="369"/>
    </row>
    <row r="398" spans="1:27" x14ac:dyDescent="0.3">
      <c r="A398" s="18"/>
      <c r="B398" s="164"/>
      <c r="C398" s="370" t="s">
        <v>59</v>
      </c>
      <c r="D398" s="261"/>
      <c r="E398" s="261"/>
      <c r="F398" s="329"/>
      <c r="G398" s="329"/>
      <c r="H398" s="329"/>
      <c r="I398" s="329"/>
      <c r="J398" s="369"/>
      <c r="K398" s="369"/>
      <c r="L398" s="329"/>
      <c r="M398" s="329"/>
      <c r="N398" s="369"/>
      <c r="O398" s="369"/>
      <c r="P398" s="329"/>
      <c r="Q398" s="329"/>
      <c r="R398" s="369"/>
      <c r="S398" s="369"/>
      <c r="T398" s="329"/>
      <c r="U398" s="329"/>
      <c r="V398" s="369"/>
      <c r="W398" s="369"/>
      <c r="X398" s="329"/>
      <c r="Y398" s="329"/>
      <c r="Z398" s="369"/>
      <c r="AA398" s="369"/>
    </row>
    <row r="399" spans="1:27" ht="13.8" thickBot="1" x14ac:dyDescent="0.35">
      <c r="A399" s="72"/>
      <c r="B399" s="371"/>
      <c r="C399" s="371"/>
      <c r="D399" s="371"/>
      <c r="E399" s="371"/>
      <c r="F399" s="202"/>
      <c r="G399" s="202"/>
      <c r="H399" s="202"/>
      <c r="I399" s="202"/>
      <c r="J399" s="372"/>
      <c r="K399" s="372"/>
      <c r="L399" s="202"/>
      <c r="M399" s="202"/>
      <c r="N399" s="372"/>
      <c r="O399" s="372"/>
      <c r="P399" s="202"/>
      <c r="Q399" s="202"/>
      <c r="R399" s="372"/>
      <c r="S399" s="372"/>
      <c r="T399" s="202"/>
      <c r="U399" s="202"/>
      <c r="V399" s="372"/>
      <c r="W399" s="372"/>
      <c r="X399" s="202"/>
      <c r="Y399" s="202"/>
      <c r="Z399" s="372"/>
      <c r="AA399" s="372"/>
    </row>
    <row r="400" spans="1:27" x14ac:dyDescent="0.3">
      <c r="A400" s="353" t="s">
        <v>169</v>
      </c>
      <c r="B400" s="353"/>
      <c r="C400" s="353"/>
      <c r="D400" s="353"/>
      <c r="E400" s="353"/>
      <c r="F400" s="353"/>
      <c r="G400" s="353"/>
      <c r="H400" s="353"/>
      <c r="I400" s="353"/>
      <c r="J400" s="353"/>
      <c r="K400" s="353"/>
      <c r="L400" s="353"/>
      <c r="M400" s="353"/>
      <c r="N400" s="353"/>
      <c r="O400" s="353"/>
      <c r="P400" s="353"/>
      <c r="Q400" s="353"/>
      <c r="R400" s="353"/>
      <c r="S400" s="353"/>
      <c r="T400" s="353"/>
      <c r="U400" s="353"/>
      <c r="V400" s="353"/>
      <c r="W400" s="353"/>
      <c r="X400" s="353"/>
      <c r="Y400" s="353"/>
      <c r="Z400" s="353"/>
      <c r="AA400" s="353"/>
    </row>
    <row r="401" spans="1:27" x14ac:dyDescent="0.3">
      <c r="A401" s="354" t="s">
        <v>184</v>
      </c>
      <c r="B401" s="354"/>
      <c r="C401" s="354"/>
      <c r="D401" s="354"/>
      <c r="E401" s="354"/>
      <c r="F401" s="354"/>
      <c r="G401" s="354"/>
      <c r="H401" s="354"/>
      <c r="I401" s="354"/>
      <c r="J401" s="354"/>
      <c r="K401" s="354"/>
      <c r="L401" s="354"/>
      <c r="M401" s="354"/>
      <c r="N401" s="354"/>
      <c r="O401" s="354"/>
      <c r="P401" s="354"/>
      <c r="Q401" s="354"/>
      <c r="R401" s="354"/>
      <c r="S401" s="354"/>
      <c r="T401" s="354"/>
      <c r="U401" s="354"/>
      <c r="V401" s="354"/>
      <c r="W401" s="354"/>
      <c r="X401" s="354"/>
      <c r="Y401" s="354"/>
      <c r="Z401" s="354"/>
      <c r="AA401" s="354"/>
    </row>
    <row r="402" spans="1:27" ht="13.8" thickBot="1" x14ac:dyDescent="0.35">
      <c r="A402" s="18"/>
      <c r="B402" s="18"/>
      <c r="C402" s="18"/>
      <c r="D402" s="18"/>
      <c r="E402" s="18"/>
      <c r="F402" s="329"/>
      <c r="G402" s="329"/>
      <c r="H402" s="329"/>
      <c r="I402" s="329"/>
      <c r="J402" s="330"/>
      <c r="K402" s="330"/>
      <c r="L402" s="329"/>
      <c r="M402" s="329"/>
      <c r="N402" s="18"/>
      <c r="O402" s="18"/>
      <c r="P402" s="329"/>
      <c r="Q402" s="329"/>
      <c r="R402" s="330"/>
      <c r="S402" s="330"/>
      <c r="T402" s="329"/>
      <c r="U402" s="329"/>
      <c r="V402" s="18"/>
      <c r="W402" s="18"/>
      <c r="X402" s="329"/>
      <c r="Y402" s="329"/>
      <c r="Z402" s="330"/>
      <c r="AA402" s="330"/>
    </row>
    <row r="403" spans="1:27" ht="36" customHeight="1" thickBot="1" x14ac:dyDescent="0.35">
      <c r="A403" s="355"/>
      <c r="B403" s="317" t="s">
        <v>220</v>
      </c>
      <c r="C403" s="317"/>
      <c r="D403" s="317"/>
      <c r="E403" s="318"/>
      <c r="F403" s="293" t="s">
        <v>25</v>
      </c>
      <c r="G403" s="356"/>
      <c r="H403" s="357" t="s">
        <v>32</v>
      </c>
      <c r="I403" s="357"/>
      <c r="J403" s="357"/>
      <c r="K403" s="358"/>
      <c r="L403" s="357" t="s">
        <v>21</v>
      </c>
      <c r="M403" s="357"/>
      <c r="N403" s="357"/>
      <c r="O403" s="358"/>
      <c r="P403" s="357" t="s">
        <v>29</v>
      </c>
      <c r="Q403" s="357"/>
      <c r="R403" s="357"/>
      <c r="S403" s="358"/>
      <c r="T403" s="357" t="s">
        <v>31</v>
      </c>
      <c r="U403" s="357"/>
      <c r="V403" s="357"/>
      <c r="W403" s="358"/>
      <c r="X403" s="357" t="s">
        <v>30</v>
      </c>
      <c r="Y403" s="357"/>
      <c r="Z403" s="357"/>
      <c r="AA403" s="358"/>
    </row>
    <row r="404" spans="1:27" ht="37.200000000000003" customHeight="1" x14ac:dyDescent="0.3">
      <c r="A404" s="167"/>
      <c r="B404" s="301"/>
      <c r="C404" s="301"/>
      <c r="D404" s="301"/>
      <c r="E404" s="312"/>
      <c r="F404" s="298"/>
      <c r="G404" s="359"/>
      <c r="H404" s="302" t="s">
        <v>134</v>
      </c>
      <c r="I404" s="360"/>
      <c r="J404" s="303" t="s">
        <v>118</v>
      </c>
      <c r="K404" s="303"/>
      <c r="L404" s="302" t="s">
        <v>134</v>
      </c>
      <c r="M404" s="360"/>
      <c r="N404" s="303" t="s">
        <v>118</v>
      </c>
      <c r="O404" s="303"/>
      <c r="P404" s="302" t="s">
        <v>134</v>
      </c>
      <c r="Q404" s="360"/>
      <c r="R404" s="303" t="s">
        <v>118</v>
      </c>
      <c r="S404" s="303"/>
      <c r="T404" s="302" t="s">
        <v>134</v>
      </c>
      <c r="U404" s="360"/>
      <c r="V404" s="303" t="s">
        <v>118</v>
      </c>
      <c r="W404" s="303"/>
      <c r="X404" s="302" t="s">
        <v>134</v>
      </c>
      <c r="Y404" s="360"/>
      <c r="Z404" s="303" t="s">
        <v>118</v>
      </c>
      <c r="AA404" s="303"/>
    </row>
    <row r="405" spans="1:27" ht="18.600000000000001" customHeight="1" thickBot="1" x14ac:dyDescent="0.35">
      <c r="A405" s="72"/>
      <c r="B405" s="361"/>
      <c r="C405" s="361"/>
      <c r="D405" s="361"/>
      <c r="E405" s="307"/>
      <c r="F405" s="362"/>
      <c r="G405" s="363"/>
      <c r="H405" s="364"/>
      <c r="I405" s="364"/>
      <c r="J405" s="310" t="s">
        <v>62</v>
      </c>
      <c r="K405" s="310"/>
      <c r="L405" s="364"/>
      <c r="M405" s="364"/>
      <c r="N405" s="310" t="s">
        <v>62</v>
      </c>
      <c r="O405" s="310"/>
      <c r="P405" s="364"/>
      <c r="Q405" s="364"/>
      <c r="R405" s="310" t="s">
        <v>62</v>
      </c>
      <c r="S405" s="310"/>
      <c r="T405" s="364"/>
      <c r="U405" s="364"/>
      <c r="V405" s="310" t="s">
        <v>62</v>
      </c>
      <c r="W405" s="310"/>
      <c r="X405" s="364"/>
      <c r="Y405" s="364"/>
      <c r="Z405" s="310" t="s">
        <v>62</v>
      </c>
      <c r="AA405" s="310"/>
    </row>
    <row r="406" spans="1:27" ht="4.95" customHeight="1" x14ac:dyDescent="0.3">
      <c r="A406" s="355"/>
      <c r="B406" s="318"/>
      <c r="C406" s="318"/>
      <c r="D406" s="318"/>
      <c r="E406" s="318"/>
      <c r="F406" s="294"/>
      <c r="G406" s="356"/>
      <c r="H406" s="365"/>
      <c r="I406" s="365"/>
      <c r="J406" s="322"/>
      <c r="K406" s="322"/>
      <c r="L406" s="365"/>
      <c r="M406" s="365"/>
      <c r="N406" s="322"/>
      <c r="O406" s="322"/>
      <c r="P406" s="365"/>
      <c r="Q406" s="365"/>
      <c r="R406" s="322"/>
      <c r="S406" s="322"/>
      <c r="T406" s="365"/>
      <c r="U406" s="365"/>
      <c r="V406" s="322"/>
      <c r="W406" s="322"/>
      <c r="X406" s="365"/>
      <c r="Y406" s="365"/>
      <c r="Z406" s="322"/>
      <c r="AA406" s="322"/>
    </row>
    <row r="407" spans="1:27" x14ac:dyDescent="0.3">
      <c r="A407" s="271" t="s">
        <v>150</v>
      </c>
      <c r="B407" s="271"/>
      <c r="C407" s="271"/>
      <c r="D407" s="271"/>
      <c r="E407" s="271"/>
      <c r="F407" s="271"/>
      <c r="G407" s="271"/>
      <c r="H407" s="271"/>
      <c r="I407" s="271"/>
      <c r="J407" s="271"/>
      <c r="K407" s="271"/>
      <c r="L407" s="271"/>
      <c r="M407" s="271"/>
      <c r="N407" s="271"/>
      <c r="O407" s="271"/>
      <c r="P407" s="271"/>
      <c r="Q407" s="271"/>
      <c r="R407" s="271"/>
      <c r="S407" s="271"/>
      <c r="T407" s="271"/>
      <c r="U407" s="271"/>
      <c r="V407" s="271"/>
      <c r="W407" s="271"/>
      <c r="X407" s="271"/>
      <c r="Y407" s="271"/>
      <c r="Z407" s="271"/>
      <c r="AA407" s="271"/>
    </row>
    <row r="408" spans="1:27" x14ac:dyDescent="0.3">
      <c r="A408" s="272" t="s">
        <v>151</v>
      </c>
      <c r="B408" s="271"/>
      <c r="C408" s="271"/>
      <c r="D408" s="271"/>
      <c r="E408" s="271"/>
      <c r="F408" s="271"/>
      <c r="G408" s="271"/>
      <c r="H408" s="271"/>
      <c r="I408" s="271"/>
      <c r="J408" s="271"/>
      <c r="K408" s="271"/>
      <c r="L408" s="271"/>
      <c r="M408" s="271"/>
      <c r="N408" s="271"/>
      <c r="O408" s="271"/>
      <c r="P408" s="271"/>
      <c r="Q408" s="271"/>
      <c r="R408" s="271"/>
      <c r="S408" s="271"/>
      <c r="T408" s="271"/>
      <c r="U408" s="271"/>
      <c r="V408" s="271"/>
      <c r="W408" s="271"/>
      <c r="X408" s="271"/>
      <c r="Y408" s="271"/>
      <c r="Z408" s="271"/>
      <c r="AA408" s="271"/>
    </row>
    <row r="409" spans="1:27" s="224" customFormat="1" ht="4.95" customHeight="1" x14ac:dyDescent="0.3">
      <c r="A409" s="366"/>
      <c r="B409" s="366"/>
      <c r="C409" s="366"/>
      <c r="D409" s="366"/>
      <c r="E409" s="366"/>
      <c r="F409" s="366"/>
      <c r="G409" s="366"/>
      <c r="H409" s="366"/>
      <c r="I409" s="366"/>
      <c r="J409" s="366"/>
      <c r="K409" s="366"/>
      <c r="L409" s="366"/>
      <c r="M409" s="366"/>
      <c r="N409" s="366"/>
      <c r="O409" s="366"/>
      <c r="P409" s="366"/>
      <c r="Q409" s="366"/>
      <c r="R409" s="366"/>
      <c r="S409" s="366"/>
      <c r="T409" s="366"/>
      <c r="U409" s="366"/>
      <c r="V409" s="366"/>
      <c r="W409" s="366"/>
      <c r="X409" s="366"/>
      <c r="Y409" s="366"/>
      <c r="Z409" s="366"/>
      <c r="AA409" s="366"/>
    </row>
    <row r="410" spans="1:27" x14ac:dyDescent="0.3">
      <c r="A410" s="228"/>
      <c r="B410" s="275" t="s">
        <v>47</v>
      </c>
      <c r="C410" s="277"/>
      <c r="D410" s="277"/>
      <c r="E410" s="277"/>
      <c r="F410" s="229">
        <f>SUM(F413:F441)</f>
        <v>3239</v>
      </c>
      <c r="G410" s="229"/>
      <c r="H410" s="229">
        <f>SUM(H413:H441)</f>
        <v>3105</v>
      </c>
      <c r="I410" s="229"/>
      <c r="J410" s="230">
        <f>H410/$F410*100</f>
        <v>95.862920654522995</v>
      </c>
      <c r="K410" s="230"/>
      <c r="L410" s="229">
        <f>SUM(L413:L441)</f>
        <v>2947</v>
      </c>
      <c r="M410" s="229"/>
      <c r="N410" s="230">
        <f>L410/$F410*100</f>
        <v>90.984871874035207</v>
      </c>
      <c r="O410" s="230"/>
      <c r="P410" s="229">
        <f>SUM(P413:P441)</f>
        <v>2788</v>
      </c>
      <c r="Q410" s="229"/>
      <c r="R410" s="230">
        <f>P410/$F410*100</f>
        <v>86.075949367088612</v>
      </c>
      <c r="S410" s="230"/>
      <c r="T410" s="229">
        <f>SUM(T413:T441)</f>
        <v>2456</v>
      </c>
      <c r="U410" s="229"/>
      <c r="V410" s="230">
        <f>T410/$F410*100</f>
        <v>75.825872182772457</v>
      </c>
      <c r="W410" s="230"/>
      <c r="X410" s="229">
        <f>SUM(X413:X441)</f>
        <v>2277</v>
      </c>
      <c r="Y410" s="229"/>
      <c r="Z410" s="230">
        <f>X410/$F410*100</f>
        <v>70.299475146650209</v>
      </c>
      <c r="AA410" s="230"/>
    </row>
    <row r="411" spans="1:27" x14ac:dyDescent="0.3">
      <c r="A411" s="228"/>
      <c r="B411" s="276" t="s">
        <v>46</v>
      </c>
      <c r="C411" s="277"/>
      <c r="D411" s="277"/>
      <c r="E411" s="277"/>
      <c r="F411" s="229"/>
      <c r="G411" s="229"/>
      <c r="H411" s="229"/>
      <c r="I411" s="229"/>
      <c r="J411" s="230"/>
      <c r="K411" s="230"/>
      <c r="L411" s="229"/>
      <c r="M411" s="229"/>
      <c r="N411" s="230"/>
      <c r="O411" s="230"/>
      <c r="P411" s="229"/>
      <c r="Q411" s="229"/>
      <c r="R411" s="230"/>
      <c r="S411" s="230"/>
      <c r="T411" s="229"/>
      <c r="U411" s="229"/>
      <c r="V411" s="230"/>
      <c r="W411" s="230"/>
      <c r="X411" s="229"/>
      <c r="Y411" s="229"/>
      <c r="Z411" s="230"/>
      <c r="AA411" s="230"/>
    </row>
    <row r="412" spans="1:27" s="224" customFormat="1" ht="5.4" customHeight="1" x14ac:dyDescent="0.3">
      <c r="A412" s="18"/>
      <c r="B412" s="164"/>
      <c r="C412" s="164"/>
      <c r="D412" s="164"/>
      <c r="E412" s="164"/>
      <c r="F412" s="367"/>
      <c r="G412" s="367"/>
      <c r="H412" s="367"/>
      <c r="I412" s="367"/>
      <c r="J412" s="327"/>
      <c r="K412" s="327"/>
      <c r="L412" s="367"/>
      <c r="M412" s="367"/>
      <c r="N412" s="327"/>
      <c r="O412" s="327"/>
      <c r="P412" s="367"/>
      <c r="Q412" s="367"/>
      <c r="R412" s="327"/>
      <c r="S412" s="327"/>
      <c r="T412" s="367"/>
      <c r="U412" s="367"/>
      <c r="V412" s="327"/>
      <c r="W412" s="327"/>
      <c r="X412" s="367"/>
      <c r="Y412" s="367"/>
      <c r="Z412" s="327"/>
      <c r="AA412" s="327"/>
    </row>
    <row r="413" spans="1:27" x14ac:dyDescent="0.3">
      <c r="A413" s="18"/>
      <c r="B413" s="164"/>
      <c r="C413" s="258" t="s">
        <v>0</v>
      </c>
      <c r="D413" s="261"/>
      <c r="E413" s="261"/>
      <c r="F413" s="329">
        <v>595</v>
      </c>
      <c r="G413" s="329"/>
      <c r="H413" s="329">
        <v>565</v>
      </c>
      <c r="I413" s="329"/>
      <c r="J413" s="369">
        <f t="shared" ref="J413:J441" si="248">+H413/$F413*100</f>
        <v>94.9579831932773</v>
      </c>
      <c r="K413" s="369"/>
      <c r="L413" s="329">
        <v>526</v>
      </c>
      <c r="M413" s="329"/>
      <c r="N413" s="369">
        <f>+L413/$F413*100</f>
        <v>88.403361344537814</v>
      </c>
      <c r="O413" s="369"/>
      <c r="P413" s="329">
        <v>495</v>
      </c>
      <c r="Q413" s="329"/>
      <c r="R413" s="369">
        <f>+P413/$F413*100</f>
        <v>83.193277310924373</v>
      </c>
      <c r="S413" s="369"/>
      <c r="T413" s="329">
        <v>426</v>
      </c>
      <c r="U413" s="329"/>
      <c r="V413" s="369">
        <f t="shared" ref="V413:V441" si="249">+T413/$F413*100</f>
        <v>71.596638655462186</v>
      </c>
      <c r="W413" s="369"/>
      <c r="X413" s="329">
        <v>391</v>
      </c>
      <c r="Y413" s="329"/>
      <c r="Z413" s="369">
        <f t="shared" ref="Z413:Z441" si="250">+X413/$F413*100</f>
        <v>65.714285714285708</v>
      </c>
      <c r="AA413" s="369"/>
    </row>
    <row r="414" spans="1:27" x14ac:dyDescent="0.3">
      <c r="A414" s="18"/>
      <c r="B414" s="164"/>
      <c r="C414" s="370" t="s">
        <v>60</v>
      </c>
      <c r="D414" s="261"/>
      <c r="E414" s="261"/>
      <c r="F414" s="329"/>
      <c r="G414" s="329"/>
      <c r="H414" s="329"/>
      <c r="I414" s="329"/>
      <c r="J414" s="369"/>
      <c r="K414" s="369"/>
      <c r="L414" s="329"/>
      <c r="M414" s="329"/>
      <c r="N414" s="369"/>
      <c r="O414" s="369"/>
      <c r="P414" s="329"/>
      <c r="Q414" s="329"/>
      <c r="R414" s="369"/>
      <c r="S414" s="369"/>
      <c r="T414" s="329"/>
      <c r="U414" s="329"/>
      <c r="V414" s="369"/>
      <c r="W414" s="369"/>
      <c r="X414" s="329"/>
      <c r="Y414" s="329"/>
      <c r="Z414" s="369"/>
      <c r="AA414" s="369"/>
    </row>
    <row r="415" spans="1:27" ht="5.4" customHeight="1" x14ac:dyDescent="0.3">
      <c r="A415" s="18"/>
      <c r="B415" s="164"/>
      <c r="C415" s="164"/>
      <c r="D415" s="164"/>
      <c r="E415" s="164"/>
      <c r="F415" s="329"/>
      <c r="G415" s="329"/>
      <c r="H415" s="329"/>
      <c r="I415" s="329"/>
      <c r="J415" s="369"/>
      <c r="K415" s="369"/>
      <c r="L415" s="329"/>
      <c r="M415" s="329"/>
      <c r="N415" s="369"/>
      <c r="O415" s="369"/>
      <c r="P415" s="329"/>
      <c r="Q415" s="329"/>
      <c r="R415" s="369"/>
      <c r="S415" s="369"/>
      <c r="T415" s="329"/>
      <c r="U415" s="329"/>
      <c r="V415" s="369"/>
      <c r="W415" s="369"/>
      <c r="X415" s="329"/>
      <c r="Y415" s="329"/>
      <c r="Z415" s="369"/>
      <c r="AA415" s="369"/>
    </row>
    <row r="416" spans="1:27" x14ac:dyDescent="0.3">
      <c r="A416" s="18"/>
      <c r="B416" s="164"/>
      <c r="C416" s="258" t="s">
        <v>1</v>
      </c>
      <c r="D416" s="261"/>
      <c r="E416" s="261"/>
      <c r="F416" s="329">
        <v>36</v>
      </c>
      <c r="G416" s="329"/>
      <c r="H416" s="329">
        <v>34</v>
      </c>
      <c r="I416" s="329"/>
      <c r="J416" s="369">
        <f t="shared" si="248"/>
        <v>94.444444444444443</v>
      </c>
      <c r="K416" s="369"/>
      <c r="L416" s="329">
        <v>32</v>
      </c>
      <c r="M416" s="329"/>
      <c r="N416" s="369">
        <f>+L416/$F416*100</f>
        <v>88.888888888888886</v>
      </c>
      <c r="O416" s="369"/>
      <c r="P416" s="329">
        <v>29</v>
      </c>
      <c r="Q416" s="329"/>
      <c r="R416" s="369">
        <f t="shared" ref="R416:R441" si="251">+P416/$F416*100</f>
        <v>80.555555555555557</v>
      </c>
      <c r="S416" s="369"/>
      <c r="T416" s="329">
        <v>20</v>
      </c>
      <c r="U416" s="329"/>
      <c r="V416" s="369">
        <f t="shared" si="249"/>
        <v>55.555555555555557</v>
      </c>
      <c r="W416" s="369"/>
      <c r="X416" s="329">
        <v>19</v>
      </c>
      <c r="Y416" s="329"/>
      <c r="Z416" s="369">
        <f t="shared" si="250"/>
        <v>52.777777777777779</v>
      </c>
      <c r="AA416" s="369"/>
    </row>
    <row r="417" spans="1:27" x14ac:dyDescent="0.3">
      <c r="A417" s="18"/>
      <c r="B417" s="164"/>
      <c r="C417" s="370" t="s">
        <v>61</v>
      </c>
      <c r="D417" s="261"/>
      <c r="E417" s="261"/>
      <c r="F417" s="329"/>
      <c r="G417" s="329"/>
      <c r="H417" s="329"/>
      <c r="I417" s="329"/>
      <c r="J417" s="369"/>
      <c r="K417" s="369"/>
      <c r="L417" s="329"/>
      <c r="M417" s="329"/>
      <c r="N417" s="369"/>
      <c r="O417" s="369"/>
      <c r="P417" s="329"/>
      <c r="Q417" s="329"/>
      <c r="R417" s="369"/>
      <c r="S417" s="369"/>
      <c r="T417" s="329"/>
      <c r="U417" s="329"/>
      <c r="V417" s="369"/>
      <c r="W417" s="369"/>
      <c r="X417" s="329"/>
      <c r="Y417" s="329"/>
      <c r="Z417" s="369"/>
      <c r="AA417" s="369"/>
    </row>
    <row r="418" spans="1:27" ht="5.4" customHeight="1" x14ac:dyDescent="0.3">
      <c r="A418" s="18"/>
      <c r="B418" s="164"/>
      <c r="C418" s="164"/>
      <c r="D418" s="164"/>
      <c r="E418" s="164"/>
      <c r="F418" s="329"/>
      <c r="G418" s="329"/>
      <c r="H418" s="329"/>
      <c r="I418" s="329"/>
      <c r="J418" s="369"/>
      <c r="K418" s="369"/>
      <c r="L418" s="329"/>
      <c r="M418" s="329"/>
      <c r="N418" s="369"/>
      <c r="O418" s="369"/>
      <c r="P418" s="329"/>
      <c r="Q418" s="329"/>
      <c r="R418" s="369"/>
      <c r="S418" s="369"/>
      <c r="T418" s="329"/>
      <c r="U418" s="329"/>
      <c r="V418" s="369"/>
      <c r="W418" s="369"/>
      <c r="X418" s="329"/>
      <c r="Y418" s="329"/>
      <c r="Z418" s="369"/>
      <c r="AA418" s="369"/>
    </row>
    <row r="419" spans="1:27" x14ac:dyDescent="0.3">
      <c r="A419" s="18"/>
      <c r="B419" s="164"/>
      <c r="C419" s="258" t="s">
        <v>2</v>
      </c>
      <c r="D419" s="261"/>
      <c r="E419" s="261"/>
      <c r="F419" s="329">
        <v>198</v>
      </c>
      <c r="G419" s="329"/>
      <c r="H419" s="329">
        <v>189</v>
      </c>
      <c r="I419" s="329"/>
      <c r="J419" s="369">
        <f t="shared" si="248"/>
        <v>95.454545454545453</v>
      </c>
      <c r="K419" s="369"/>
      <c r="L419" s="329">
        <v>186</v>
      </c>
      <c r="M419" s="329"/>
      <c r="N419" s="369">
        <f>+L419/$F419*100</f>
        <v>93.939393939393938</v>
      </c>
      <c r="O419" s="369"/>
      <c r="P419" s="329">
        <v>181</v>
      </c>
      <c r="Q419" s="329"/>
      <c r="R419" s="369">
        <f t="shared" si="251"/>
        <v>91.414141414141412</v>
      </c>
      <c r="S419" s="369"/>
      <c r="T419" s="329">
        <v>142</v>
      </c>
      <c r="U419" s="329"/>
      <c r="V419" s="369">
        <f t="shared" si="249"/>
        <v>71.717171717171709</v>
      </c>
      <c r="W419" s="369"/>
      <c r="X419" s="329">
        <v>126</v>
      </c>
      <c r="Y419" s="329"/>
      <c r="Z419" s="369">
        <f t="shared" si="250"/>
        <v>63.636363636363633</v>
      </c>
      <c r="AA419" s="369"/>
    </row>
    <row r="420" spans="1:27" x14ac:dyDescent="0.3">
      <c r="A420" s="18"/>
      <c r="B420" s="164"/>
      <c r="C420" s="370" t="s">
        <v>175</v>
      </c>
      <c r="D420" s="261"/>
      <c r="E420" s="261"/>
      <c r="F420" s="329"/>
      <c r="G420" s="329"/>
      <c r="H420" s="329"/>
      <c r="I420" s="329"/>
      <c r="J420" s="369"/>
      <c r="K420" s="369"/>
      <c r="L420" s="329"/>
      <c r="M420" s="329"/>
      <c r="N420" s="369"/>
      <c r="O420" s="369"/>
      <c r="P420" s="329"/>
      <c r="Q420" s="329"/>
      <c r="R420" s="369"/>
      <c r="S420" s="369"/>
      <c r="T420" s="329"/>
      <c r="U420" s="329"/>
      <c r="V420" s="369"/>
      <c r="W420" s="369"/>
      <c r="X420" s="329"/>
      <c r="Y420" s="329"/>
      <c r="Z420" s="369"/>
      <c r="AA420" s="369"/>
    </row>
    <row r="421" spans="1:27" x14ac:dyDescent="0.3">
      <c r="A421" s="18"/>
      <c r="B421" s="164"/>
      <c r="C421" s="22" t="s">
        <v>97</v>
      </c>
      <c r="D421" s="164"/>
      <c r="E421" s="164"/>
      <c r="F421" s="329"/>
      <c r="G421" s="329"/>
      <c r="H421" s="329"/>
      <c r="I421" s="329"/>
      <c r="J421" s="369"/>
      <c r="K421" s="369"/>
      <c r="L421" s="329"/>
      <c r="M421" s="329"/>
      <c r="N421" s="369"/>
      <c r="O421" s="369"/>
      <c r="P421" s="329"/>
      <c r="Q421" s="329"/>
      <c r="R421" s="369"/>
      <c r="S421" s="369"/>
      <c r="T421" s="329"/>
      <c r="U421" s="329"/>
      <c r="V421" s="369"/>
      <c r="W421" s="369"/>
      <c r="X421" s="329"/>
      <c r="Y421" s="329"/>
      <c r="Z421" s="369"/>
      <c r="AA421" s="369"/>
    </row>
    <row r="422" spans="1:27" ht="5.4" customHeight="1" x14ac:dyDescent="0.3">
      <c r="A422" s="18"/>
      <c r="B422" s="164"/>
      <c r="C422" s="164"/>
      <c r="D422" s="164"/>
      <c r="E422" s="164"/>
      <c r="F422" s="329"/>
      <c r="G422" s="329"/>
      <c r="H422" s="329"/>
      <c r="I422" s="329"/>
      <c r="J422" s="369"/>
      <c r="K422" s="369"/>
      <c r="L422" s="329"/>
      <c r="M422" s="329"/>
      <c r="N422" s="369"/>
      <c r="O422" s="369"/>
      <c r="P422" s="329"/>
      <c r="Q422" s="329"/>
      <c r="R422" s="369"/>
      <c r="S422" s="369"/>
      <c r="T422" s="329"/>
      <c r="U422" s="329"/>
      <c r="V422" s="369"/>
      <c r="W422" s="369"/>
      <c r="X422" s="329"/>
      <c r="Y422" s="329"/>
      <c r="Z422" s="369"/>
      <c r="AA422" s="369"/>
    </row>
    <row r="423" spans="1:27" x14ac:dyDescent="0.3">
      <c r="A423" s="18"/>
      <c r="B423" s="164"/>
      <c r="C423" s="258" t="s">
        <v>98</v>
      </c>
      <c r="D423" s="261"/>
      <c r="E423" s="261"/>
      <c r="F423" s="329">
        <v>402</v>
      </c>
      <c r="G423" s="329"/>
      <c r="H423" s="329">
        <v>387</v>
      </c>
      <c r="I423" s="329"/>
      <c r="J423" s="369">
        <f t="shared" si="248"/>
        <v>96.268656716417908</v>
      </c>
      <c r="K423" s="369"/>
      <c r="L423" s="329">
        <v>371</v>
      </c>
      <c r="M423" s="329"/>
      <c r="N423" s="369">
        <f>+L423/$F423*100</f>
        <v>92.288557213930346</v>
      </c>
      <c r="O423" s="369"/>
      <c r="P423" s="329">
        <v>343</v>
      </c>
      <c r="Q423" s="329"/>
      <c r="R423" s="369">
        <f>+P423/F423*100</f>
        <v>85.323383084577102</v>
      </c>
      <c r="S423" s="369"/>
      <c r="T423" s="329">
        <v>305</v>
      </c>
      <c r="U423" s="329"/>
      <c r="V423" s="369">
        <f t="shared" si="249"/>
        <v>75.870646766169159</v>
      </c>
      <c r="W423" s="369"/>
      <c r="X423" s="329">
        <v>282</v>
      </c>
      <c r="Y423" s="329"/>
      <c r="Z423" s="369">
        <f t="shared" si="250"/>
        <v>70.149253731343293</v>
      </c>
      <c r="AA423" s="369"/>
    </row>
    <row r="424" spans="1:27" x14ac:dyDescent="0.3">
      <c r="A424" s="18"/>
      <c r="B424" s="164"/>
      <c r="C424" s="137" t="s">
        <v>99</v>
      </c>
      <c r="D424" s="164"/>
      <c r="E424" s="164"/>
      <c r="F424" s="329"/>
      <c r="G424" s="329"/>
      <c r="H424" s="329"/>
      <c r="I424" s="329"/>
      <c r="J424" s="369"/>
      <c r="K424" s="369"/>
      <c r="L424" s="329"/>
      <c r="M424" s="329"/>
      <c r="N424" s="369"/>
      <c r="O424" s="369"/>
      <c r="P424" s="329"/>
      <c r="Q424" s="329"/>
      <c r="R424" s="369"/>
      <c r="S424" s="369"/>
      <c r="T424" s="329"/>
      <c r="U424" s="329"/>
      <c r="V424" s="369"/>
      <c r="W424" s="369"/>
      <c r="X424" s="329"/>
      <c r="Y424" s="329"/>
      <c r="Z424" s="369"/>
      <c r="AA424" s="369"/>
    </row>
    <row r="425" spans="1:27" x14ac:dyDescent="0.3">
      <c r="A425" s="18"/>
      <c r="B425" s="164"/>
      <c r="C425" s="370" t="s">
        <v>100</v>
      </c>
      <c r="D425" s="261"/>
      <c r="E425" s="261"/>
      <c r="F425" s="329"/>
      <c r="G425" s="329"/>
      <c r="H425" s="329"/>
      <c r="I425" s="329"/>
      <c r="J425" s="369"/>
      <c r="K425" s="369"/>
      <c r="L425" s="329"/>
      <c r="M425" s="329"/>
      <c r="N425" s="369"/>
      <c r="O425" s="369"/>
      <c r="P425" s="329"/>
      <c r="Q425" s="329"/>
      <c r="R425" s="369"/>
      <c r="S425" s="369"/>
      <c r="T425" s="329"/>
      <c r="U425" s="329"/>
      <c r="V425" s="369"/>
      <c r="W425" s="369"/>
      <c r="X425" s="329"/>
      <c r="Y425" s="329"/>
      <c r="Z425" s="369"/>
      <c r="AA425" s="369"/>
    </row>
    <row r="426" spans="1:27" x14ac:dyDescent="0.3">
      <c r="A426" s="18"/>
      <c r="B426" s="164"/>
      <c r="C426" s="22" t="s">
        <v>101</v>
      </c>
      <c r="D426" s="164"/>
      <c r="E426" s="164"/>
      <c r="F426" s="329"/>
      <c r="G426" s="329"/>
      <c r="H426" s="329"/>
      <c r="I426" s="329"/>
      <c r="J426" s="369"/>
      <c r="K426" s="369"/>
      <c r="L426" s="329"/>
      <c r="M426" s="329"/>
      <c r="N426" s="369"/>
      <c r="O426" s="369"/>
      <c r="P426" s="329"/>
      <c r="Q426" s="329"/>
      <c r="R426" s="369"/>
      <c r="S426" s="369"/>
      <c r="T426" s="329"/>
      <c r="U426" s="329"/>
      <c r="V426" s="369"/>
      <c r="W426" s="369"/>
      <c r="X426" s="329"/>
      <c r="Y426" s="329"/>
      <c r="Z426" s="369"/>
      <c r="AA426" s="369"/>
    </row>
    <row r="427" spans="1:27" ht="5.4" customHeight="1" x14ac:dyDescent="0.3">
      <c r="A427" s="18"/>
      <c r="B427" s="164"/>
      <c r="C427" s="164"/>
      <c r="D427" s="164"/>
      <c r="E427" s="164"/>
      <c r="F427" s="329"/>
      <c r="G427" s="329"/>
      <c r="H427" s="329"/>
      <c r="I427" s="329"/>
      <c r="J427" s="369"/>
      <c r="K427" s="369"/>
      <c r="L427" s="329"/>
      <c r="M427" s="329"/>
      <c r="N427" s="369"/>
      <c r="O427" s="369"/>
      <c r="P427" s="329"/>
      <c r="Q427" s="329"/>
      <c r="R427" s="369"/>
      <c r="S427" s="369"/>
      <c r="T427" s="329"/>
      <c r="U427" s="329"/>
      <c r="V427" s="369"/>
      <c r="W427" s="369"/>
      <c r="X427" s="329"/>
      <c r="Y427" s="329"/>
      <c r="Z427" s="369"/>
      <c r="AA427" s="369"/>
    </row>
    <row r="428" spans="1:27" x14ac:dyDescent="0.3">
      <c r="A428" s="18"/>
      <c r="B428" s="164"/>
      <c r="C428" s="258" t="s">
        <v>103</v>
      </c>
      <c r="D428" s="261"/>
      <c r="E428" s="261"/>
      <c r="F428" s="329">
        <v>438</v>
      </c>
      <c r="G428" s="329"/>
      <c r="H428" s="329">
        <v>419</v>
      </c>
      <c r="I428" s="329"/>
      <c r="J428" s="369">
        <f t="shared" si="248"/>
        <v>95.662100456621005</v>
      </c>
      <c r="K428" s="369"/>
      <c r="L428" s="329">
        <v>396</v>
      </c>
      <c r="M428" s="329"/>
      <c r="N428" s="369">
        <f>+L428/$F428*100</f>
        <v>90.410958904109577</v>
      </c>
      <c r="O428" s="369"/>
      <c r="P428" s="329">
        <v>376</v>
      </c>
      <c r="Q428" s="329"/>
      <c r="R428" s="369">
        <f t="shared" si="251"/>
        <v>85.844748858447488</v>
      </c>
      <c r="S428" s="369"/>
      <c r="T428" s="329">
        <v>329</v>
      </c>
      <c r="U428" s="329"/>
      <c r="V428" s="369">
        <f t="shared" si="249"/>
        <v>75.114155251141554</v>
      </c>
      <c r="W428" s="369"/>
      <c r="X428" s="329">
        <v>313</v>
      </c>
      <c r="Y428" s="329"/>
      <c r="Z428" s="369">
        <f t="shared" si="250"/>
        <v>71.461187214611883</v>
      </c>
      <c r="AA428" s="369"/>
    </row>
    <row r="429" spans="1:27" x14ac:dyDescent="0.3">
      <c r="A429" s="18"/>
      <c r="B429" s="164"/>
      <c r="C429" s="137" t="s">
        <v>102</v>
      </c>
      <c r="D429" s="164"/>
      <c r="E429" s="164"/>
      <c r="F429" s="329"/>
      <c r="G429" s="329"/>
      <c r="H429" s="329"/>
      <c r="I429" s="329"/>
      <c r="J429" s="369"/>
      <c r="K429" s="369"/>
      <c r="L429" s="329"/>
      <c r="M429" s="329"/>
      <c r="N429" s="369"/>
      <c r="O429" s="369"/>
      <c r="P429" s="329"/>
      <c r="Q429" s="329"/>
      <c r="R429" s="369"/>
      <c r="S429" s="369"/>
      <c r="T429" s="329"/>
      <c r="U429" s="329"/>
      <c r="V429" s="369"/>
      <c r="W429" s="369"/>
      <c r="X429" s="329"/>
      <c r="Y429" s="329"/>
      <c r="Z429" s="369"/>
      <c r="AA429" s="369"/>
    </row>
    <row r="430" spans="1:27" x14ac:dyDescent="0.3">
      <c r="A430" s="18"/>
      <c r="B430" s="164"/>
      <c r="C430" s="370" t="s">
        <v>104</v>
      </c>
      <c r="D430" s="261"/>
      <c r="E430" s="261"/>
      <c r="F430" s="329"/>
      <c r="G430" s="329"/>
      <c r="H430" s="329"/>
      <c r="I430" s="329"/>
      <c r="J430" s="369"/>
      <c r="K430" s="369"/>
      <c r="L430" s="329"/>
      <c r="M430" s="329"/>
      <c r="N430" s="369"/>
      <c r="O430" s="369"/>
      <c r="P430" s="329"/>
      <c r="Q430" s="329"/>
      <c r="R430" s="369"/>
      <c r="S430" s="369"/>
      <c r="T430" s="329"/>
      <c r="U430" s="329"/>
      <c r="V430" s="369"/>
      <c r="W430" s="369"/>
      <c r="X430" s="329"/>
      <c r="Y430" s="329"/>
      <c r="Z430" s="369"/>
      <c r="AA430" s="369"/>
    </row>
    <row r="431" spans="1:27" x14ac:dyDescent="0.3">
      <c r="A431" s="18"/>
      <c r="B431" s="164"/>
      <c r="C431" s="22" t="s">
        <v>105</v>
      </c>
      <c r="D431" s="164"/>
      <c r="E431" s="164"/>
      <c r="F431" s="329"/>
      <c r="G431" s="329"/>
      <c r="H431" s="329"/>
      <c r="I431" s="329"/>
      <c r="J431" s="369"/>
      <c r="K431" s="369"/>
      <c r="L431" s="329"/>
      <c r="M431" s="329"/>
      <c r="N431" s="369"/>
      <c r="O431" s="369"/>
      <c r="P431" s="329"/>
      <c r="Q431" s="329"/>
      <c r="R431" s="369"/>
      <c r="S431" s="369"/>
      <c r="T431" s="329"/>
      <c r="U431" s="329"/>
      <c r="V431" s="369"/>
      <c r="W431" s="369"/>
      <c r="X431" s="329"/>
      <c r="Y431" s="329"/>
      <c r="Z431" s="369"/>
      <c r="AA431" s="369"/>
    </row>
    <row r="432" spans="1:27" ht="5.4" customHeight="1" x14ac:dyDescent="0.3">
      <c r="A432" s="18"/>
      <c r="B432" s="164"/>
      <c r="C432" s="164"/>
      <c r="D432" s="164"/>
      <c r="E432" s="164"/>
      <c r="F432" s="329"/>
      <c r="G432" s="329"/>
      <c r="H432" s="329"/>
      <c r="I432" s="329"/>
      <c r="J432" s="369"/>
      <c r="K432" s="369"/>
      <c r="L432" s="329"/>
      <c r="M432" s="329"/>
      <c r="N432" s="369"/>
      <c r="O432" s="369"/>
      <c r="P432" s="329"/>
      <c r="Q432" s="329"/>
      <c r="R432" s="369"/>
      <c r="S432" s="369"/>
      <c r="T432" s="329"/>
      <c r="U432" s="329"/>
      <c r="V432" s="369"/>
      <c r="W432" s="369"/>
      <c r="X432" s="329"/>
      <c r="Y432" s="329"/>
      <c r="Z432" s="369"/>
      <c r="AA432" s="369"/>
    </row>
    <row r="433" spans="1:27" x14ac:dyDescent="0.3">
      <c r="A433" s="18"/>
      <c r="B433" s="164"/>
      <c r="C433" s="258" t="s">
        <v>110</v>
      </c>
      <c r="D433" s="261"/>
      <c r="E433" s="261"/>
      <c r="F433" s="329">
        <v>411</v>
      </c>
      <c r="G433" s="329"/>
      <c r="H433" s="329">
        <v>393</v>
      </c>
      <c r="I433" s="329"/>
      <c r="J433" s="369">
        <f t="shared" si="248"/>
        <v>95.620437956204384</v>
      </c>
      <c r="K433" s="369"/>
      <c r="L433" s="329">
        <v>377</v>
      </c>
      <c r="M433" s="329"/>
      <c r="N433" s="369">
        <f>+L433/$F433*100</f>
        <v>91.727493917274941</v>
      </c>
      <c r="O433" s="369"/>
      <c r="P433" s="329">
        <v>357</v>
      </c>
      <c r="Q433" s="329"/>
      <c r="R433" s="369">
        <f t="shared" si="251"/>
        <v>86.861313868613138</v>
      </c>
      <c r="S433" s="369"/>
      <c r="T433" s="329">
        <v>324</v>
      </c>
      <c r="U433" s="329"/>
      <c r="V433" s="369">
        <f t="shared" si="249"/>
        <v>78.832116788321173</v>
      </c>
      <c r="W433" s="369"/>
      <c r="X433" s="329">
        <v>298</v>
      </c>
      <c r="Y433" s="329"/>
      <c r="Z433" s="369">
        <f t="shared" si="250"/>
        <v>72.506082725060821</v>
      </c>
      <c r="AA433" s="369"/>
    </row>
    <row r="434" spans="1:27" x14ac:dyDescent="0.3">
      <c r="A434" s="18"/>
      <c r="B434" s="164"/>
      <c r="C434" s="258" t="s">
        <v>111</v>
      </c>
      <c r="D434" s="258"/>
      <c r="E434" s="258"/>
      <c r="F434" s="329"/>
      <c r="G434" s="329"/>
      <c r="H434" s="329"/>
      <c r="I434" s="329"/>
      <c r="J434" s="369"/>
      <c r="K434" s="369"/>
      <c r="L434" s="329"/>
      <c r="M434" s="329"/>
      <c r="N434" s="369"/>
      <c r="O434" s="369"/>
      <c r="P434" s="329"/>
      <c r="Q434" s="329"/>
      <c r="R434" s="369"/>
      <c r="S434" s="369"/>
      <c r="T434" s="329"/>
      <c r="U434" s="329"/>
      <c r="V434" s="369"/>
      <c r="W434" s="369"/>
      <c r="X434" s="329"/>
      <c r="Y434" s="329"/>
      <c r="Z434" s="369"/>
      <c r="AA434" s="369"/>
    </row>
    <row r="435" spans="1:27" x14ac:dyDescent="0.3">
      <c r="A435" s="18"/>
      <c r="B435" s="164"/>
      <c r="C435" s="370" t="s">
        <v>171</v>
      </c>
      <c r="D435" s="261"/>
      <c r="E435" s="261"/>
      <c r="F435" s="329"/>
      <c r="G435" s="329"/>
      <c r="H435" s="329"/>
      <c r="I435" s="329"/>
      <c r="J435" s="369"/>
      <c r="K435" s="369"/>
      <c r="L435" s="329"/>
      <c r="M435" s="329"/>
      <c r="N435" s="369"/>
      <c r="O435" s="369"/>
      <c r="P435" s="329"/>
      <c r="Q435" s="329"/>
      <c r="R435" s="369"/>
      <c r="S435" s="369"/>
      <c r="T435" s="329"/>
      <c r="U435" s="329"/>
      <c r="V435" s="369"/>
      <c r="W435" s="369"/>
      <c r="X435" s="329"/>
      <c r="Y435" s="329"/>
      <c r="Z435" s="369"/>
      <c r="AA435" s="369"/>
    </row>
    <row r="436" spans="1:27" x14ac:dyDescent="0.3">
      <c r="A436" s="18"/>
      <c r="B436" s="164"/>
      <c r="C436" s="370" t="s">
        <v>172</v>
      </c>
      <c r="D436" s="370"/>
      <c r="E436" s="370"/>
      <c r="F436" s="329"/>
      <c r="G436" s="329"/>
      <c r="H436" s="329"/>
      <c r="I436" s="329"/>
      <c r="J436" s="369"/>
      <c r="K436" s="369"/>
      <c r="L436" s="329"/>
      <c r="M436" s="329"/>
      <c r="N436" s="369"/>
      <c r="O436" s="369"/>
      <c r="P436" s="329"/>
      <c r="Q436" s="329"/>
      <c r="R436" s="369"/>
      <c r="S436" s="369"/>
      <c r="T436" s="329"/>
      <c r="U436" s="329"/>
      <c r="V436" s="369"/>
      <c r="W436" s="369"/>
      <c r="X436" s="329"/>
      <c r="Y436" s="329"/>
      <c r="Z436" s="369"/>
      <c r="AA436" s="369"/>
    </row>
    <row r="437" spans="1:27" ht="5.4" customHeight="1" x14ac:dyDescent="0.3">
      <c r="A437" s="18"/>
      <c r="B437" s="164"/>
      <c r="C437" s="164"/>
      <c r="D437" s="164"/>
      <c r="E437" s="164"/>
      <c r="F437" s="329"/>
      <c r="G437" s="329"/>
      <c r="H437" s="329"/>
      <c r="I437" s="329"/>
      <c r="J437" s="369"/>
      <c r="K437" s="369"/>
      <c r="L437" s="329"/>
      <c r="M437" s="329"/>
      <c r="N437" s="369"/>
      <c r="O437" s="369"/>
      <c r="P437" s="329"/>
      <c r="Q437" s="329"/>
      <c r="R437" s="369"/>
      <c r="S437" s="369"/>
      <c r="T437" s="329"/>
      <c r="U437" s="329"/>
      <c r="V437" s="369"/>
      <c r="W437" s="369"/>
      <c r="X437" s="329"/>
      <c r="Y437" s="329"/>
      <c r="Z437" s="369"/>
      <c r="AA437" s="369"/>
    </row>
    <row r="438" spans="1:27" x14ac:dyDescent="0.3">
      <c r="A438" s="18"/>
      <c r="B438" s="164"/>
      <c r="C438" s="258" t="s">
        <v>3</v>
      </c>
      <c r="D438" s="261"/>
      <c r="E438" s="261"/>
      <c r="F438" s="329">
        <v>428</v>
      </c>
      <c r="G438" s="329"/>
      <c r="H438" s="329">
        <v>416</v>
      </c>
      <c r="I438" s="329"/>
      <c r="J438" s="369">
        <f t="shared" si="248"/>
        <v>97.196261682242991</v>
      </c>
      <c r="K438" s="369"/>
      <c r="L438" s="329">
        <v>394</v>
      </c>
      <c r="M438" s="329"/>
      <c r="N438" s="369">
        <f>+L438/$F438*100</f>
        <v>92.056074766355138</v>
      </c>
      <c r="O438" s="369"/>
      <c r="P438" s="329">
        <v>371</v>
      </c>
      <c r="Q438" s="329"/>
      <c r="R438" s="369">
        <f t="shared" si="251"/>
        <v>86.682242990654203</v>
      </c>
      <c r="S438" s="369"/>
      <c r="T438" s="329">
        <v>330</v>
      </c>
      <c r="U438" s="329"/>
      <c r="V438" s="369">
        <f t="shared" si="249"/>
        <v>77.10280373831776</v>
      </c>
      <c r="W438" s="369"/>
      <c r="X438" s="329">
        <v>313</v>
      </c>
      <c r="Y438" s="329"/>
      <c r="Z438" s="369">
        <f t="shared" si="250"/>
        <v>73.130841121495322</v>
      </c>
      <c r="AA438" s="369"/>
    </row>
    <row r="439" spans="1:27" x14ac:dyDescent="0.3">
      <c r="A439" s="18"/>
      <c r="B439" s="164"/>
      <c r="C439" s="370" t="s">
        <v>65</v>
      </c>
      <c r="D439" s="261"/>
      <c r="E439" s="261"/>
      <c r="F439" s="329"/>
      <c r="G439" s="329"/>
      <c r="H439" s="329"/>
      <c r="I439" s="329"/>
      <c r="J439" s="369"/>
      <c r="K439" s="369"/>
      <c r="L439" s="329"/>
      <c r="M439" s="329"/>
      <c r="N439" s="369"/>
      <c r="O439" s="369"/>
      <c r="P439" s="329"/>
      <c r="Q439" s="329"/>
      <c r="R439" s="369"/>
      <c r="S439" s="369"/>
      <c r="T439" s="329"/>
      <c r="U439" s="329"/>
      <c r="V439" s="369"/>
      <c r="W439" s="369"/>
      <c r="X439" s="329"/>
      <c r="Y439" s="329"/>
      <c r="Z439" s="369"/>
      <c r="AA439" s="369"/>
    </row>
    <row r="440" spans="1:27" ht="5.4" customHeight="1" x14ac:dyDescent="0.3">
      <c r="A440" s="18"/>
      <c r="B440" s="164"/>
      <c r="C440" s="164"/>
      <c r="D440" s="164"/>
      <c r="E440" s="164"/>
      <c r="F440" s="329"/>
      <c r="G440" s="329"/>
      <c r="H440" s="329"/>
      <c r="I440" s="329"/>
      <c r="J440" s="369"/>
      <c r="K440" s="369"/>
      <c r="L440" s="329"/>
      <c r="M440" s="329"/>
      <c r="N440" s="369"/>
      <c r="O440" s="369"/>
      <c r="P440" s="329"/>
      <c r="Q440" s="329"/>
      <c r="R440" s="369"/>
      <c r="S440" s="369"/>
      <c r="T440" s="329"/>
      <c r="U440" s="329"/>
      <c r="V440" s="369"/>
      <c r="W440" s="369"/>
      <c r="X440" s="329"/>
      <c r="Y440" s="329"/>
      <c r="Z440" s="369"/>
      <c r="AA440" s="369"/>
    </row>
    <row r="441" spans="1:27" x14ac:dyDescent="0.3">
      <c r="A441" s="18"/>
      <c r="B441" s="164"/>
      <c r="C441" s="258" t="s">
        <v>124</v>
      </c>
      <c r="D441" s="261"/>
      <c r="E441" s="261"/>
      <c r="F441" s="329">
        <v>731</v>
      </c>
      <c r="G441" s="329"/>
      <c r="H441" s="329">
        <v>702</v>
      </c>
      <c r="I441" s="329"/>
      <c r="J441" s="369">
        <f t="shared" si="248"/>
        <v>96.0328317373461</v>
      </c>
      <c r="K441" s="369"/>
      <c r="L441" s="329">
        <v>665</v>
      </c>
      <c r="M441" s="329"/>
      <c r="N441" s="369">
        <f>+L441/$F441*100</f>
        <v>90.971272229822162</v>
      </c>
      <c r="O441" s="369"/>
      <c r="P441" s="329">
        <v>636</v>
      </c>
      <c r="Q441" s="329"/>
      <c r="R441" s="369">
        <f t="shared" si="251"/>
        <v>87.004103967168263</v>
      </c>
      <c r="S441" s="369"/>
      <c r="T441" s="329">
        <v>580</v>
      </c>
      <c r="U441" s="329"/>
      <c r="V441" s="369">
        <f t="shared" si="249"/>
        <v>79.343365253077977</v>
      </c>
      <c r="W441" s="369"/>
      <c r="X441" s="329">
        <v>535</v>
      </c>
      <c r="Y441" s="329"/>
      <c r="Z441" s="369">
        <f t="shared" si="250"/>
        <v>73.187414500683985</v>
      </c>
      <c r="AA441" s="369"/>
    </row>
    <row r="442" spans="1:27" x14ac:dyDescent="0.3">
      <c r="A442" s="18"/>
      <c r="B442" s="164"/>
      <c r="C442" s="258" t="s">
        <v>125</v>
      </c>
      <c r="D442" s="258"/>
      <c r="E442" s="258"/>
      <c r="F442" s="329"/>
      <c r="G442" s="329"/>
      <c r="H442" s="329"/>
      <c r="I442" s="329"/>
      <c r="J442" s="369"/>
      <c r="K442" s="369"/>
      <c r="L442" s="329"/>
      <c r="M442" s="329"/>
      <c r="N442" s="369"/>
      <c r="O442" s="369"/>
      <c r="P442" s="329"/>
      <c r="Q442" s="329"/>
      <c r="R442" s="369"/>
      <c r="S442" s="369"/>
      <c r="T442" s="329"/>
      <c r="U442" s="329"/>
      <c r="V442" s="369"/>
      <c r="W442" s="369"/>
      <c r="X442" s="329"/>
      <c r="Y442" s="329"/>
      <c r="Z442" s="369"/>
      <c r="AA442" s="369"/>
    </row>
    <row r="443" spans="1:27" x14ac:dyDescent="0.3">
      <c r="A443" s="18"/>
      <c r="B443" s="164"/>
      <c r="C443" s="370" t="s">
        <v>126</v>
      </c>
      <c r="D443" s="261"/>
      <c r="E443" s="261"/>
      <c r="F443" s="329"/>
      <c r="G443" s="329"/>
      <c r="H443" s="329"/>
      <c r="I443" s="329"/>
      <c r="J443" s="369"/>
      <c r="K443" s="369"/>
      <c r="L443" s="329"/>
      <c r="M443" s="329"/>
      <c r="N443" s="369"/>
      <c r="O443" s="369"/>
      <c r="P443" s="329"/>
      <c r="Q443" s="329"/>
      <c r="R443" s="369"/>
      <c r="S443" s="369"/>
      <c r="T443" s="329"/>
      <c r="U443" s="329"/>
      <c r="V443" s="369"/>
      <c r="W443" s="369"/>
      <c r="X443" s="329"/>
      <c r="Y443" s="329"/>
      <c r="Z443" s="369"/>
      <c r="AA443" s="369"/>
    </row>
    <row r="444" spans="1:27" x14ac:dyDescent="0.3">
      <c r="A444" s="18"/>
      <c r="B444" s="164"/>
      <c r="C444" s="22" t="s">
        <v>109</v>
      </c>
      <c r="D444" s="164"/>
      <c r="E444" s="164"/>
      <c r="F444" s="329"/>
      <c r="G444" s="329"/>
      <c r="H444" s="329"/>
      <c r="I444" s="329"/>
      <c r="J444" s="369"/>
      <c r="K444" s="369"/>
      <c r="L444" s="329"/>
      <c r="M444" s="329"/>
      <c r="N444" s="369"/>
      <c r="O444" s="369"/>
      <c r="P444" s="329"/>
      <c r="Q444" s="329"/>
      <c r="R444" s="369"/>
      <c r="S444" s="369"/>
      <c r="T444" s="329"/>
      <c r="U444" s="329"/>
      <c r="V444" s="369"/>
      <c r="W444" s="369"/>
      <c r="X444" s="329"/>
      <c r="Y444" s="329"/>
      <c r="Z444" s="369"/>
      <c r="AA444" s="369"/>
    </row>
    <row r="445" spans="1:27" ht="13.8" thickBot="1" x14ac:dyDescent="0.35">
      <c r="A445" s="72"/>
      <c r="B445" s="371"/>
      <c r="C445" s="371"/>
      <c r="D445" s="371"/>
      <c r="E445" s="371"/>
      <c r="F445" s="202"/>
      <c r="G445" s="202"/>
      <c r="H445" s="202"/>
      <c r="I445" s="202"/>
      <c r="J445" s="372"/>
      <c r="K445" s="372"/>
      <c r="L445" s="202"/>
      <c r="M445" s="202"/>
      <c r="N445" s="372"/>
      <c r="O445" s="372"/>
      <c r="P445" s="202"/>
      <c r="Q445" s="202"/>
      <c r="R445" s="372"/>
      <c r="S445" s="372"/>
      <c r="T445" s="202"/>
      <c r="U445" s="202"/>
      <c r="V445" s="372"/>
      <c r="W445" s="372"/>
      <c r="X445" s="202"/>
      <c r="Y445" s="202"/>
      <c r="Z445" s="372"/>
      <c r="AA445" s="372"/>
    </row>
    <row r="446" spans="1:27" x14ac:dyDescent="0.3">
      <c r="A446" s="353" t="s">
        <v>169</v>
      </c>
      <c r="B446" s="353"/>
      <c r="C446" s="353"/>
      <c r="D446" s="353"/>
      <c r="E446" s="353"/>
      <c r="F446" s="353"/>
      <c r="G446" s="353"/>
      <c r="H446" s="353"/>
      <c r="I446" s="353"/>
      <c r="J446" s="353"/>
      <c r="K446" s="353"/>
      <c r="L446" s="353"/>
      <c r="M446" s="353"/>
      <c r="N446" s="353"/>
      <c r="O446" s="353"/>
      <c r="P446" s="353"/>
      <c r="Q446" s="353"/>
      <c r="R446" s="353"/>
      <c r="S446" s="353"/>
      <c r="T446" s="353"/>
      <c r="U446" s="353"/>
      <c r="V446" s="353"/>
      <c r="W446" s="353"/>
      <c r="X446" s="353"/>
      <c r="Y446" s="353"/>
      <c r="Z446" s="353"/>
      <c r="AA446" s="353"/>
    </row>
    <row r="447" spans="1:27" x14ac:dyDescent="0.3">
      <c r="A447" s="354" t="s">
        <v>184</v>
      </c>
      <c r="B447" s="354"/>
      <c r="C447" s="354"/>
      <c r="D447" s="354"/>
      <c r="E447" s="354"/>
      <c r="F447" s="354"/>
      <c r="G447" s="354"/>
      <c r="H447" s="354"/>
      <c r="I447" s="354"/>
      <c r="J447" s="354"/>
      <c r="K447" s="354"/>
      <c r="L447" s="354"/>
      <c r="M447" s="354"/>
      <c r="N447" s="354"/>
      <c r="O447" s="354"/>
      <c r="P447" s="354"/>
      <c r="Q447" s="354"/>
      <c r="R447" s="354"/>
      <c r="S447" s="354"/>
      <c r="T447" s="354"/>
      <c r="U447" s="354"/>
      <c r="V447" s="354"/>
      <c r="W447" s="354"/>
      <c r="X447" s="354"/>
      <c r="Y447" s="354"/>
      <c r="Z447" s="354"/>
      <c r="AA447" s="354"/>
    </row>
    <row r="448" spans="1:27" ht="13.8" thickBot="1" x14ac:dyDescent="0.35">
      <c r="A448" s="18"/>
      <c r="B448" s="18"/>
      <c r="C448" s="18"/>
      <c r="D448" s="18"/>
      <c r="E448" s="18"/>
      <c r="F448" s="329"/>
      <c r="G448" s="329"/>
      <c r="H448" s="329"/>
      <c r="I448" s="329"/>
      <c r="J448" s="330"/>
      <c r="K448" s="330"/>
      <c r="L448" s="329"/>
      <c r="M448" s="329"/>
      <c r="N448" s="18"/>
      <c r="O448" s="18"/>
      <c r="P448" s="329"/>
      <c r="Q448" s="329"/>
      <c r="R448" s="330"/>
      <c r="S448" s="330"/>
      <c r="T448" s="329"/>
      <c r="U448" s="329"/>
      <c r="V448" s="18"/>
      <c r="W448" s="18"/>
      <c r="X448" s="329"/>
      <c r="Y448" s="329"/>
      <c r="Z448" s="330"/>
      <c r="AA448" s="330"/>
    </row>
    <row r="449" spans="1:27" ht="36" customHeight="1" thickBot="1" x14ac:dyDescent="0.35">
      <c r="A449" s="355"/>
      <c r="B449" s="317" t="s">
        <v>220</v>
      </c>
      <c r="C449" s="317"/>
      <c r="D449" s="317"/>
      <c r="E449" s="318"/>
      <c r="F449" s="293" t="s">
        <v>25</v>
      </c>
      <c r="G449" s="356"/>
      <c r="H449" s="357" t="s">
        <v>32</v>
      </c>
      <c r="I449" s="357"/>
      <c r="J449" s="357"/>
      <c r="K449" s="358"/>
      <c r="L449" s="357" t="s">
        <v>21</v>
      </c>
      <c r="M449" s="357"/>
      <c r="N449" s="357"/>
      <c r="O449" s="358"/>
      <c r="P449" s="357" t="s">
        <v>29</v>
      </c>
      <c r="Q449" s="357"/>
      <c r="R449" s="357"/>
      <c r="S449" s="358"/>
      <c r="T449" s="357" t="s">
        <v>31</v>
      </c>
      <c r="U449" s="357"/>
      <c r="V449" s="357"/>
      <c r="W449" s="358"/>
      <c r="X449" s="357" t="s">
        <v>30</v>
      </c>
      <c r="Y449" s="357"/>
      <c r="Z449" s="357"/>
      <c r="AA449" s="358"/>
    </row>
    <row r="450" spans="1:27" ht="37.200000000000003" customHeight="1" x14ac:dyDescent="0.3">
      <c r="A450" s="167"/>
      <c r="B450" s="301"/>
      <c r="C450" s="301"/>
      <c r="D450" s="301"/>
      <c r="E450" s="312"/>
      <c r="F450" s="298"/>
      <c r="G450" s="359"/>
      <c r="H450" s="302" t="s">
        <v>134</v>
      </c>
      <c r="I450" s="360"/>
      <c r="J450" s="303" t="s">
        <v>118</v>
      </c>
      <c r="K450" s="303"/>
      <c r="L450" s="302" t="s">
        <v>134</v>
      </c>
      <c r="M450" s="360"/>
      <c r="N450" s="303" t="s">
        <v>118</v>
      </c>
      <c r="O450" s="303"/>
      <c r="P450" s="302" t="s">
        <v>134</v>
      </c>
      <c r="Q450" s="360"/>
      <c r="R450" s="303" t="s">
        <v>118</v>
      </c>
      <c r="S450" s="303"/>
      <c r="T450" s="302" t="s">
        <v>134</v>
      </c>
      <c r="U450" s="360"/>
      <c r="V450" s="303" t="s">
        <v>118</v>
      </c>
      <c r="W450" s="303"/>
      <c r="X450" s="302" t="s">
        <v>134</v>
      </c>
      <c r="Y450" s="360"/>
      <c r="Z450" s="303" t="s">
        <v>118</v>
      </c>
      <c r="AA450" s="303"/>
    </row>
    <row r="451" spans="1:27" ht="18.600000000000001" customHeight="1" thickBot="1" x14ac:dyDescent="0.35">
      <c r="A451" s="72"/>
      <c r="B451" s="361"/>
      <c r="C451" s="361"/>
      <c r="D451" s="361"/>
      <c r="E451" s="307"/>
      <c r="F451" s="362"/>
      <c r="G451" s="363"/>
      <c r="H451" s="364"/>
      <c r="I451" s="364"/>
      <c r="J451" s="310" t="s">
        <v>62</v>
      </c>
      <c r="K451" s="310"/>
      <c r="L451" s="364"/>
      <c r="M451" s="364"/>
      <c r="N451" s="310" t="s">
        <v>62</v>
      </c>
      <c r="O451" s="310"/>
      <c r="P451" s="364"/>
      <c r="Q451" s="364"/>
      <c r="R451" s="310" t="s">
        <v>62</v>
      </c>
      <c r="S451" s="310"/>
      <c r="T451" s="364"/>
      <c r="U451" s="364"/>
      <c r="V451" s="310" t="s">
        <v>62</v>
      </c>
      <c r="W451" s="310"/>
      <c r="X451" s="364"/>
      <c r="Y451" s="364"/>
      <c r="Z451" s="310" t="s">
        <v>62</v>
      </c>
      <c r="AA451" s="310"/>
    </row>
    <row r="452" spans="1:27" ht="4.95" customHeight="1" x14ac:dyDescent="0.3">
      <c r="A452" s="355"/>
      <c r="B452" s="318"/>
      <c r="C452" s="318"/>
      <c r="D452" s="318"/>
      <c r="E452" s="318"/>
      <c r="F452" s="294"/>
      <c r="G452" s="356"/>
      <c r="H452" s="365"/>
      <c r="I452" s="365"/>
      <c r="J452" s="322"/>
      <c r="K452" s="322"/>
      <c r="L452" s="365"/>
      <c r="M452" s="365"/>
      <c r="N452" s="322"/>
      <c r="O452" s="322"/>
      <c r="P452" s="365"/>
      <c r="Q452" s="365"/>
      <c r="R452" s="322"/>
      <c r="S452" s="322"/>
      <c r="T452" s="365"/>
      <c r="U452" s="365"/>
      <c r="V452" s="322"/>
      <c r="W452" s="322"/>
      <c r="X452" s="365"/>
      <c r="Y452" s="365"/>
      <c r="Z452" s="322"/>
      <c r="AA452" s="322"/>
    </row>
    <row r="453" spans="1:27" x14ac:dyDescent="0.3">
      <c r="A453" s="271" t="s">
        <v>150</v>
      </c>
      <c r="B453" s="271"/>
      <c r="C453" s="271"/>
      <c r="D453" s="271"/>
      <c r="E453" s="271"/>
      <c r="F453" s="271"/>
      <c r="G453" s="271"/>
      <c r="H453" s="271"/>
      <c r="I453" s="271"/>
      <c r="J453" s="271"/>
      <c r="K453" s="271"/>
      <c r="L453" s="271"/>
      <c r="M453" s="271"/>
      <c r="N453" s="271"/>
      <c r="O453" s="271"/>
      <c r="P453" s="271"/>
      <c r="Q453" s="271"/>
      <c r="R453" s="271"/>
      <c r="S453" s="271"/>
      <c r="T453" s="271"/>
      <c r="U453" s="271"/>
      <c r="V453" s="271"/>
      <c r="W453" s="271"/>
      <c r="X453" s="271"/>
      <c r="Y453" s="271"/>
      <c r="Z453" s="271"/>
      <c r="AA453" s="271"/>
    </row>
    <row r="454" spans="1:27" x14ac:dyDescent="0.3">
      <c r="A454" s="272" t="s">
        <v>151</v>
      </c>
      <c r="B454" s="271"/>
      <c r="C454" s="271"/>
      <c r="D454" s="271"/>
      <c r="E454" s="271"/>
      <c r="F454" s="271"/>
      <c r="G454" s="271"/>
      <c r="H454" s="271"/>
      <c r="I454" s="271"/>
      <c r="J454" s="271"/>
      <c r="K454" s="271"/>
      <c r="L454" s="271"/>
      <c r="M454" s="271"/>
      <c r="N454" s="271"/>
      <c r="O454" s="271"/>
      <c r="P454" s="271"/>
      <c r="Q454" s="271"/>
      <c r="R454" s="271"/>
      <c r="S454" s="271"/>
      <c r="T454" s="271"/>
      <c r="U454" s="271"/>
      <c r="V454" s="271"/>
      <c r="W454" s="271"/>
      <c r="X454" s="271"/>
      <c r="Y454" s="271"/>
      <c r="Z454" s="271"/>
      <c r="AA454" s="271"/>
    </row>
    <row r="455" spans="1:27" s="224" customFormat="1" ht="4.95" customHeight="1" x14ac:dyDescent="0.3">
      <c r="A455" s="366"/>
      <c r="B455" s="366"/>
      <c r="C455" s="366"/>
      <c r="D455" s="366"/>
      <c r="E455" s="366"/>
      <c r="F455" s="366"/>
      <c r="G455" s="366"/>
      <c r="H455" s="366"/>
      <c r="I455" s="366"/>
      <c r="J455" s="366"/>
      <c r="K455" s="366"/>
      <c r="L455" s="366"/>
      <c r="M455" s="366"/>
      <c r="N455" s="366"/>
      <c r="O455" s="366"/>
      <c r="P455" s="366"/>
      <c r="Q455" s="366"/>
      <c r="R455" s="366"/>
      <c r="S455" s="366"/>
      <c r="T455" s="366"/>
      <c r="U455" s="366"/>
      <c r="V455" s="366"/>
      <c r="W455" s="366"/>
      <c r="X455" s="366"/>
      <c r="Y455" s="366"/>
      <c r="Z455" s="366"/>
      <c r="AA455" s="366"/>
    </row>
    <row r="456" spans="1:27" x14ac:dyDescent="0.3">
      <c r="A456" s="228"/>
      <c r="B456" s="275" t="s">
        <v>45</v>
      </c>
      <c r="C456" s="277"/>
      <c r="D456" s="277"/>
      <c r="E456" s="277"/>
      <c r="F456" s="229">
        <f>SUM(F459:F468)</f>
        <v>3563</v>
      </c>
      <c r="G456" s="229"/>
      <c r="H456" s="229">
        <f>SUM(H459:H468)</f>
        <v>3422</v>
      </c>
      <c r="I456" s="229"/>
      <c r="J456" s="230">
        <f>H456/$F456*100</f>
        <v>96.042660679202925</v>
      </c>
      <c r="K456" s="230"/>
      <c r="L456" s="229">
        <f>SUM(L459:L468)</f>
        <v>3273</v>
      </c>
      <c r="M456" s="229"/>
      <c r="N456" s="230">
        <f>L456/$F456*100</f>
        <v>91.860791467864161</v>
      </c>
      <c r="O456" s="230"/>
      <c r="P456" s="229">
        <f>SUM(P459:P468)</f>
        <v>3123</v>
      </c>
      <c r="Q456" s="229"/>
      <c r="R456" s="230">
        <f>P456/$F456*100</f>
        <v>87.650856020207684</v>
      </c>
      <c r="S456" s="230"/>
      <c r="T456" s="229">
        <f>SUM(T459:T468)</f>
        <v>2788</v>
      </c>
      <c r="U456" s="229"/>
      <c r="V456" s="230">
        <f>T456/$F456*100</f>
        <v>78.248666853774907</v>
      </c>
      <c r="W456" s="230"/>
      <c r="X456" s="229">
        <f>SUM(X459:X468)</f>
        <v>2593</v>
      </c>
      <c r="Y456" s="229"/>
      <c r="Z456" s="230">
        <f>X456/$F456*100</f>
        <v>72.775750771821507</v>
      </c>
      <c r="AA456" s="230"/>
    </row>
    <row r="457" spans="1:27" x14ac:dyDescent="0.3">
      <c r="A457" s="228"/>
      <c r="B457" s="276" t="s">
        <v>44</v>
      </c>
      <c r="C457" s="277"/>
      <c r="D457" s="277"/>
      <c r="E457" s="277"/>
      <c r="F457" s="229"/>
      <c r="G457" s="229"/>
      <c r="H457" s="229"/>
      <c r="I457" s="229"/>
      <c r="J457" s="230"/>
      <c r="K457" s="230"/>
      <c r="L457" s="229"/>
      <c r="M457" s="229"/>
      <c r="N457" s="230"/>
      <c r="O457" s="230"/>
      <c r="P457" s="229"/>
      <c r="Q457" s="229"/>
      <c r="R457" s="230"/>
      <c r="S457" s="230"/>
      <c r="T457" s="229"/>
      <c r="U457" s="229"/>
      <c r="V457" s="230"/>
      <c r="W457" s="230"/>
      <c r="X457" s="229"/>
      <c r="Y457" s="229"/>
      <c r="Z457" s="230"/>
      <c r="AA457" s="230"/>
    </row>
    <row r="458" spans="1:27" ht="5.4" customHeight="1" x14ac:dyDescent="0.3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spans="1:27" x14ac:dyDescent="0.3">
      <c r="A459" s="18"/>
      <c r="B459" s="164"/>
      <c r="C459" s="258" t="s">
        <v>66</v>
      </c>
      <c r="D459" s="261"/>
      <c r="E459" s="261"/>
      <c r="F459" s="329">
        <v>95</v>
      </c>
      <c r="G459" s="329"/>
      <c r="H459" s="329">
        <v>93</v>
      </c>
      <c r="I459" s="329"/>
      <c r="J459" s="369">
        <f t="shared" ref="J459:J468" si="252">+H459/$F459*100</f>
        <v>97.894736842105274</v>
      </c>
      <c r="K459" s="369"/>
      <c r="L459" s="329">
        <v>90</v>
      </c>
      <c r="M459" s="329"/>
      <c r="N459" s="369">
        <f>+L459/$F459*100</f>
        <v>94.73684210526315</v>
      </c>
      <c r="O459" s="369"/>
      <c r="P459" s="329">
        <v>85</v>
      </c>
      <c r="Q459" s="329"/>
      <c r="R459" s="369">
        <f t="shared" ref="R459" si="253">+P459/$F459*100</f>
        <v>89.473684210526315</v>
      </c>
      <c r="S459" s="369"/>
      <c r="T459" s="329">
        <v>76</v>
      </c>
      <c r="U459" s="329"/>
      <c r="V459" s="369">
        <f t="shared" ref="V459" si="254">+T459/$F459*100</f>
        <v>80</v>
      </c>
      <c r="W459" s="369"/>
      <c r="X459" s="329">
        <v>73</v>
      </c>
      <c r="Y459" s="329"/>
      <c r="Z459" s="369">
        <f t="shared" ref="Z459" si="255">+X459/$F459*100</f>
        <v>76.84210526315789</v>
      </c>
      <c r="AA459" s="369"/>
    </row>
    <row r="460" spans="1:27" x14ac:dyDescent="0.3">
      <c r="A460" s="18"/>
      <c r="B460" s="164"/>
      <c r="C460" s="370" t="s">
        <v>67</v>
      </c>
      <c r="D460" s="261"/>
      <c r="E460" s="261"/>
      <c r="F460" s="329"/>
      <c r="G460" s="329"/>
      <c r="H460" s="329"/>
      <c r="I460" s="329"/>
      <c r="J460" s="369"/>
      <c r="K460" s="369"/>
      <c r="L460" s="329"/>
      <c r="M460" s="329"/>
      <c r="N460" s="369"/>
      <c r="O460" s="369"/>
      <c r="P460" s="329"/>
      <c r="Q460" s="329"/>
      <c r="R460" s="369"/>
      <c r="S460" s="369"/>
      <c r="T460" s="329"/>
      <c r="U460" s="329"/>
      <c r="V460" s="369"/>
      <c r="W460" s="369"/>
      <c r="X460" s="329"/>
      <c r="Y460" s="329"/>
      <c r="Z460" s="369"/>
      <c r="AA460" s="369"/>
    </row>
    <row r="461" spans="1:27" ht="5.4" customHeight="1" x14ac:dyDescent="0.3">
      <c r="A461" s="18"/>
      <c r="B461" s="164"/>
      <c r="C461" s="164"/>
      <c r="D461" s="164"/>
      <c r="E461" s="164"/>
      <c r="F461" s="329"/>
      <c r="G461" s="329"/>
      <c r="H461" s="329"/>
      <c r="I461" s="329"/>
      <c r="J461" s="369"/>
      <c r="K461" s="369"/>
      <c r="L461" s="329"/>
      <c r="M461" s="329"/>
      <c r="N461" s="369"/>
      <c r="O461" s="369"/>
      <c r="P461" s="329"/>
      <c r="Q461" s="329"/>
      <c r="R461" s="369"/>
      <c r="S461" s="369"/>
      <c r="T461" s="329"/>
      <c r="U461" s="329"/>
      <c r="V461" s="369"/>
      <c r="W461" s="369"/>
      <c r="X461" s="329"/>
      <c r="Y461" s="329"/>
      <c r="Z461" s="369"/>
      <c r="AA461" s="369"/>
    </row>
    <row r="462" spans="1:27" x14ac:dyDescent="0.3">
      <c r="A462" s="18"/>
      <c r="B462" s="164"/>
      <c r="C462" s="258" t="s">
        <v>68</v>
      </c>
      <c r="D462" s="261"/>
      <c r="E462" s="261"/>
      <c r="F462" s="329">
        <v>1438</v>
      </c>
      <c r="G462" s="329"/>
      <c r="H462" s="329">
        <v>1375</v>
      </c>
      <c r="I462" s="329"/>
      <c r="J462" s="369">
        <f t="shared" si="252"/>
        <v>95.618915159944365</v>
      </c>
      <c r="K462" s="369"/>
      <c r="L462" s="329">
        <v>1311</v>
      </c>
      <c r="M462" s="329"/>
      <c r="N462" s="369">
        <f>+L462/$F462*100</f>
        <v>91.1682892906815</v>
      </c>
      <c r="O462" s="369"/>
      <c r="P462" s="329">
        <v>1246</v>
      </c>
      <c r="Q462" s="329"/>
      <c r="R462" s="369">
        <f t="shared" ref="R462" si="256">+P462/$F462*100</f>
        <v>86.648122392211405</v>
      </c>
      <c r="S462" s="369"/>
      <c r="T462" s="329">
        <v>1104</v>
      </c>
      <c r="U462" s="329"/>
      <c r="V462" s="369">
        <f t="shared" ref="V462" si="257">+T462/$F462*100</f>
        <v>76.773296244784433</v>
      </c>
      <c r="W462" s="369"/>
      <c r="X462" s="329">
        <v>1021</v>
      </c>
      <c r="Y462" s="329"/>
      <c r="Z462" s="369">
        <f t="shared" ref="Z462" si="258">+X462/$F462*100</f>
        <v>71.001390820584149</v>
      </c>
      <c r="AA462" s="369"/>
    </row>
    <row r="463" spans="1:27" x14ac:dyDescent="0.3">
      <c r="A463" s="18"/>
      <c r="B463" s="164"/>
      <c r="C463" s="370" t="s">
        <v>69</v>
      </c>
      <c r="D463" s="261"/>
      <c r="E463" s="261"/>
      <c r="F463" s="329"/>
      <c r="G463" s="329"/>
      <c r="H463" s="329"/>
      <c r="I463" s="329"/>
      <c r="J463" s="369"/>
      <c r="K463" s="369"/>
      <c r="L463" s="329"/>
      <c r="M463" s="329"/>
      <c r="N463" s="369"/>
      <c r="O463" s="369"/>
      <c r="P463" s="329"/>
      <c r="Q463" s="329"/>
      <c r="R463" s="369"/>
      <c r="S463" s="369"/>
      <c r="T463" s="329"/>
      <c r="U463" s="329"/>
      <c r="V463" s="369"/>
      <c r="W463" s="369"/>
      <c r="X463" s="329"/>
      <c r="Y463" s="329"/>
      <c r="Z463" s="369"/>
      <c r="AA463" s="369"/>
    </row>
    <row r="464" spans="1:27" ht="5.4" customHeight="1" x14ac:dyDescent="0.3">
      <c r="A464" s="18"/>
      <c r="B464" s="164"/>
      <c r="C464" s="164"/>
      <c r="D464" s="164"/>
      <c r="E464" s="164"/>
      <c r="F464" s="329"/>
      <c r="G464" s="329"/>
      <c r="H464" s="329"/>
      <c r="I464" s="329"/>
      <c r="J464" s="369"/>
      <c r="K464" s="369"/>
      <c r="L464" s="329"/>
      <c r="M464" s="329"/>
      <c r="N464" s="369"/>
      <c r="O464" s="369"/>
      <c r="P464" s="329"/>
      <c r="Q464" s="329"/>
      <c r="R464" s="369"/>
      <c r="S464" s="369"/>
      <c r="T464" s="329"/>
      <c r="U464" s="329"/>
      <c r="V464" s="369"/>
      <c r="W464" s="369"/>
      <c r="X464" s="329"/>
      <c r="Y464" s="329"/>
      <c r="Z464" s="369"/>
      <c r="AA464" s="369"/>
    </row>
    <row r="465" spans="1:27" x14ac:dyDescent="0.3">
      <c r="A465" s="18"/>
      <c r="B465" s="164"/>
      <c r="C465" s="258" t="s">
        <v>70</v>
      </c>
      <c r="D465" s="261"/>
      <c r="E465" s="261"/>
      <c r="F465" s="329">
        <v>746</v>
      </c>
      <c r="G465" s="329"/>
      <c r="H465" s="329">
        <v>720</v>
      </c>
      <c r="I465" s="329"/>
      <c r="J465" s="369">
        <f t="shared" si="252"/>
        <v>96.514745308310992</v>
      </c>
      <c r="K465" s="369"/>
      <c r="L465" s="329">
        <v>693</v>
      </c>
      <c r="M465" s="329"/>
      <c r="N465" s="369">
        <f>+L465/$F465*100</f>
        <v>92.89544235924933</v>
      </c>
      <c r="O465" s="369"/>
      <c r="P465" s="329">
        <v>665</v>
      </c>
      <c r="Q465" s="329"/>
      <c r="R465" s="369">
        <f t="shared" ref="R465" si="259">+P465/$F465*100</f>
        <v>89.142091152815013</v>
      </c>
      <c r="S465" s="369"/>
      <c r="T465" s="329">
        <v>598</v>
      </c>
      <c r="U465" s="329"/>
      <c r="V465" s="369">
        <f t="shared" ref="V465" si="260">+T465/$F465*100</f>
        <v>80.160857908847177</v>
      </c>
      <c r="W465" s="369"/>
      <c r="X465" s="329">
        <v>547</v>
      </c>
      <c r="Y465" s="329"/>
      <c r="Z465" s="369">
        <f t="shared" ref="Z465" si="261">+X465/$F465*100</f>
        <v>73.324396782841831</v>
      </c>
      <c r="AA465" s="369"/>
    </row>
    <row r="466" spans="1:27" x14ac:dyDescent="0.3">
      <c r="A466" s="18"/>
      <c r="B466" s="164"/>
      <c r="C466" s="370" t="s">
        <v>71</v>
      </c>
      <c r="D466" s="261"/>
      <c r="E466" s="261"/>
      <c r="F466" s="329"/>
      <c r="G466" s="329"/>
      <c r="H466" s="329"/>
      <c r="I466" s="329"/>
      <c r="J466" s="369"/>
      <c r="K466" s="369"/>
      <c r="L466" s="329"/>
      <c r="M466" s="329"/>
      <c r="N466" s="369"/>
      <c r="O466" s="369"/>
      <c r="P466" s="329"/>
      <c r="Q466" s="329"/>
      <c r="R466" s="369"/>
      <c r="S466" s="369"/>
      <c r="T466" s="329"/>
      <c r="U466" s="329"/>
      <c r="V466" s="369"/>
      <c r="W466" s="369"/>
      <c r="X466" s="329"/>
      <c r="Y466" s="329"/>
      <c r="Z466" s="369"/>
      <c r="AA466" s="369"/>
    </row>
    <row r="467" spans="1:27" ht="5.4" customHeight="1" x14ac:dyDescent="0.3">
      <c r="A467" s="18"/>
      <c r="B467" s="164"/>
      <c r="C467" s="164"/>
      <c r="D467" s="164"/>
      <c r="E467" s="164"/>
      <c r="F467" s="329"/>
      <c r="G467" s="329"/>
      <c r="H467" s="329"/>
      <c r="I467" s="329"/>
      <c r="J467" s="369"/>
      <c r="K467" s="369"/>
      <c r="L467" s="329"/>
      <c r="M467" s="329"/>
      <c r="N467" s="369"/>
      <c r="O467" s="369"/>
      <c r="P467" s="329"/>
      <c r="Q467" s="329"/>
      <c r="R467" s="369"/>
      <c r="S467" s="369"/>
      <c r="T467" s="329"/>
      <c r="U467" s="329"/>
      <c r="V467" s="369"/>
      <c r="W467" s="369"/>
      <c r="X467" s="329"/>
      <c r="Y467" s="329"/>
      <c r="Z467" s="369"/>
      <c r="AA467" s="369"/>
    </row>
    <row r="468" spans="1:27" x14ac:dyDescent="0.3">
      <c r="A468" s="18"/>
      <c r="B468" s="164"/>
      <c r="C468" s="258" t="s">
        <v>72</v>
      </c>
      <c r="D468" s="261"/>
      <c r="E468" s="261"/>
      <c r="F468" s="329">
        <v>1284</v>
      </c>
      <c r="G468" s="329"/>
      <c r="H468" s="329">
        <v>1234</v>
      </c>
      <c r="I468" s="329"/>
      <c r="J468" s="369">
        <f t="shared" si="252"/>
        <v>96.105919003115275</v>
      </c>
      <c r="K468" s="369"/>
      <c r="L468" s="329">
        <v>1179</v>
      </c>
      <c r="M468" s="329"/>
      <c r="N468" s="369">
        <f>+L468/$F468*100</f>
        <v>91.822429906542055</v>
      </c>
      <c r="O468" s="369"/>
      <c r="P468" s="329">
        <v>1127</v>
      </c>
      <c r="Q468" s="329"/>
      <c r="R468" s="369">
        <f t="shared" ref="R468" si="262">+P468/$F468*100</f>
        <v>87.772585669781932</v>
      </c>
      <c r="S468" s="369"/>
      <c r="T468" s="329">
        <v>1010</v>
      </c>
      <c r="U468" s="329"/>
      <c r="V468" s="369">
        <f t="shared" ref="V468" si="263">+T468/$F468*100</f>
        <v>78.660436137071656</v>
      </c>
      <c r="W468" s="369"/>
      <c r="X468" s="329">
        <v>952</v>
      </c>
      <c r="Y468" s="329"/>
      <c r="Z468" s="369">
        <f t="shared" ref="Z468" si="264">+X468/$F468*100</f>
        <v>74.143302180685353</v>
      </c>
      <c r="AA468" s="369"/>
    </row>
    <row r="469" spans="1:27" x14ac:dyDescent="0.3">
      <c r="A469" s="18"/>
      <c r="B469" s="164"/>
      <c r="C469" s="370" t="s">
        <v>73</v>
      </c>
      <c r="D469" s="261"/>
      <c r="E469" s="261"/>
      <c r="F469" s="329"/>
      <c r="G469" s="329"/>
      <c r="H469" s="329"/>
      <c r="I469" s="329"/>
      <c r="J469" s="369"/>
      <c r="K469" s="369"/>
      <c r="L469" s="329"/>
      <c r="M469" s="329"/>
      <c r="N469" s="369"/>
      <c r="O469" s="369"/>
      <c r="P469" s="329"/>
      <c r="Q469" s="329"/>
      <c r="R469" s="369"/>
      <c r="S469" s="369"/>
      <c r="T469" s="329"/>
      <c r="U469" s="329"/>
      <c r="V469" s="369"/>
      <c r="W469" s="369"/>
      <c r="X469" s="329"/>
      <c r="Y469" s="329"/>
      <c r="Z469" s="369"/>
      <c r="AA469" s="369"/>
    </row>
    <row r="470" spans="1:27" x14ac:dyDescent="0.3">
      <c r="A470" s="18"/>
      <c r="B470" s="164"/>
      <c r="C470" s="164"/>
      <c r="D470" s="164"/>
      <c r="E470" s="164"/>
      <c r="F470" s="329"/>
      <c r="G470" s="329"/>
      <c r="H470" s="329"/>
      <c r="I470" s="329"/>
      <c r="J470" s="369"/>
      <c r="K470" s="369"/>
      <c r="L470" s="329"/>
      <c r="M470" s="329"/>
      <c r="N470" s="369"/>
      <c r="O470" s="369"/>
      <c r="P470" s="329"/>
      <c r="Q470" s="329"/>
      <c r="R470" s="369"/>
      <c r="S470" s="369"/>
      <c r="T470" s="329"/>
      <c r="U470" s="329"/>
      <c r="V470" s="369"/>
      <c r="W470" s="369"/>
      <c r="X470" s="329"/>
      <c r="Y470" s="329"/>
      <c r="Z470" s="369"/>
      <c r="AA470" s="369"/>
    </row>
    <row r="471" spans="1:27" ht="13.8" thickBot="1" x14ac:dyDescent="0.35">
      <c r="A471" s="72"/>
      <c r="B471" s="371"/>
      <c r="C471" s="371"/>
      <c r="D471" s="371"/>
      <c r="E471" s="371"/>
      <c r="F471" s="202"/>
      <c r="G471" s="202"/>
      <c r="H471" s="202"/>
      <c r="I471" s="202"/>
      <c r="J471" s="372"/>
      <c r="K471" s="372"/>
      <c r="L471" s="202"/>
      <c r="M471" s="202"/>
      <c r="N471" s="372"/>
      <c r="O471" s="372"/>
      <c r="P471" s="202"/>
      <c r="Q471" s="202"/>
      <c r="R471" s="372"/>
      <c r="S471" s="372"/>
      <c r="T471" s="202"/>
      <c r="U471" s="202"/>
      <c r="V471" s="372"/>
      <c r="W471" s="372"/>
      <c r="X471" s="202"/>
      <c r="Y471" s="202"/>
      <c r="Z471" s="372"/>
      <c r="AA471" s="372"/>
    </row>
    <row r="472" spans="1:27" x14ac:dyDescent="0.3">
      <c r="A472" s="353" t="s">
        <v>169</v>
      </c>
      <c r="B472" s="353"/>
      <c r="C472" s="353"/>
      <c r="D472" s="353"/>
      <c r="E472" s="353"/>
      <c r="F472" s="353"/>
      <c r="G472" s="353"/>
      <c r="H472" s="353"/>
      <c r="I472" s="353"/>
      <c r="J472" s="353"/>
      <c r="K472" s="353"/>
      <c r="L472" s="353"/>
      <c r="M472" s="353"/>
      <c r="N472" s="353"/>
      <c r="O472" s="353"/>
      <c r="P472" s="353"/>
      <c r="Q472" s="353"/>
      <c r="R472" s="353"/>
      <c r="S472" s="353"/>
      <c r="T472" s="353"/>
      <c r="U472" s="353"/>
      <c r="V472" s="353"/>
      <c r="W472" s="353"/>
      <c r="X472" s="353"/>
      <c r="Y472" s="353"/>
      <c r="Z472" s="353"/>
      <c r="AA472" s="353"/>
    </row>
    <row r="473" spans="1:27" x14ac:dyDescent="0.3">
      <c r="A473" s="354" t="s">
        <v>184</v>
      </c>
      <c r="B473" s="354"/>
      <c r="C473" s="354"/>
      <c r="D473" s="354"/>
      <c r="E473" s="354"/>
      <c r="F473" s="354"/>
      <c r="G473" s="354"/>
      <c r="H473" s="354"/>
      <c r="I473" s="354"/>
      <c r="J473" s="354"/>
      <c r="K473" s="354"/>
      <c r="L473" s="354"/>
      <c r="M473" s="354"/>
      <c r="N473" s="354"/>
      <c r="O473" s="354"/>
      <c r="P473" s="354"/>
      <c r="Q473" s="354"/>
      <c r="R473" s="354"/>
      <c r="S473" s="354"/>
      <c r="T473" s="354"/>
      <c r="U473" s="354"/>
      <c r="V473" s="354"/>
      <c r="W473" s="354"/>
      <c r="X473" s="354"/>
      <c r="Y473" s="354"/>
      <c r="Z473" s="354"/>
      <c r="AA473" s="354"/>
    </row>
    <row r="474" spans="1:27" ht="13.8" thickBot="1" x14ac:dyDescent="0.35">
      <c r="A474" s="18"/>
      <c r="B474" s="18"/>
      <c r="C474" s="18"/>
      <c r="D474" s="18"/>
      <c r="E474" s="18"/>
      <c r="F474" s="329"/>
      <c r="G474" s="329"/>
      <c r="H474" s="329"/>
      <c r="I474" s="329"/>
      <c r="J474" s="330"/>
      <c r="K474" s="330"/>
      <c r="L474" s="329"/>
      <c r="M474" s="329"/>
      <c r="N474" s="18"/>
      <c r="O474" s="18"/>
      <c r="P474" s="329"/>
      <c r="Q474" s="329"/>
      <c r="R474" s="330"/>
      <c r="S474" s="330"/>
      <c r="T474" s="329"/>
      <c r="U474" s="329"/>
      <c r="V474" s="18"/>
      <c r="W474" s="18"/>
      <c r="X474" s="329"/>
      <c r="Y474" s="329"/>
      <c r="Z474" s="330"/>
      <c r="AA474" s="330"/>
    </row>
    <row r="475" spans="1:27" ht="36" customHeight="1" thickBot="1" x14ac:dyDescent="0.35">
      <c r="A475" s="355"/>
      <c r="B475" s="317" t="s">
        <v>220</v>
      </c>
      <c r="C475" s="317"/>
      <c r="D475" s="317"/>
      <c r="E475" s="318"/>
      <c r="F475" s="293" t="s">
        <v>25</v>
      </c>
      <c r="G475" s="356"/>
      <c r="H475" s="357" t="s">
        <v>32</v>
      </c>
      <c r="I475" s="357"/>
      <c r="J475" s="357"/>
      <c r="K475" s="358"/>
      <c r="L475" s="357" t="s">
        <v>21</v>
      </c>
      <c r="M475" s="357"/>
      <c r="N475" s="357"/>
      <c r="O475" s="358"/>
      <c r="P475" s="357" t="s">
        <v>29</v>
      </c>
      <c r="Q475" s="357"/>
      <c r="R475" s="357"/>
      <c r="S475" s="358"/>
      <c r="T475" s="357" t="s">
        <v>31</v>
      </c>
      <c r="U475" s="357"/>
      <c r="V475" s="357"/>
      <c r="W475" s="358"/>
      <c r="X475" s="357" t="s">
        <v>30</v>
      </c>
      <c r="Y475" s="357"/>
      <c r="Z475" s="357"/>
      <c r="AA475" s="358"/>
    </row>
    <row r="476" spans="1:27" ht="37.200000000000003" customHeight="1" x14ac:dyDescent="0.3">
      <c r="A476" s="167"/>
      <c r="B476" s="301"/>
      <c r="C476" s="301"/>
      <c r="D476" s="301"/>
      <c r="E476" s="312"/>
      <c r="F476" s="298"/>
      <c r="G476" s="359"/>
      <c r="H476" s="302" t="s">
        <v>134</v>
      </c>
      <c r="I476" s="360"/>
      <c r="J476" s="303" t="s">
        <v>118</v>
      </c>
      <c r="K476" s="303"/>
      <c r="L476" s="302" t="s">
        <v>134</v>
      </c>
      <c r="M476" s="360"/>
      <c r="N476" s="303" t="s">
        <v>118</v>
      </c>
      <c r="O476" s="303"/>
      <c r="P476" s="302" t="s">
        <v>134</v>
      </c>
      <c r="Q476" s="360"/>
      <c r="R476" s="303" t="s">
        <v>118</v>
      </c>
      <c r="S476" s="303"/>
      <c r="T476" s="302" t="s">
        <v>134</v>
      </c>
      <c r="U476" s="360"/>
      <c r="V476" s="303" t="s">
        <v>118</v>
      </c>
      <c r="W476" s="303"/>
      <c r="X476" s="302" t="s">
        <v>134</v>
      </c>
      <c r="Y476" s="360"/>
      <c r="Z476" s="303" t="s">
        <v>118</v>
      </c>
      <c r="AA476" s="303"/>
    </row>
    <row r="477" spans="1:27" ht="18.600000000000001" customHeight="1" thickBot="1" x14ac:dyDescent="0.35">
      <c r="A477" s="72"/>
      <c r="B477" s="361"/>
      <c r="C477" s="361"/>
      <c r="D477" s="361"/>
      <c r="E477" s="307"/>
      <c r="F477" s="362"/>
      <c r="G477" s="363"/>
      <c r="H477" s="364"/>
      <c r="I477" s="364"/>
      <c r="J477" s="310" t="s">
        <v>62</v>
      </c>
      <c r="K477" s="310"/>
      <c r="L477" s="364"/>
      <c r="M477" s="364"/>
      <c r="N477" s="310" t="s">
        <v>62</v>
      </c>
      <c r="O477" s="310"/>
      <c r="P477" s="364"/>
      <c r="Q477" s="364"/>
      <c r="R477" s="310" t="s">
        <v>62</v>
      </c>
      <c r="S477" s="310"/>
      <c r="T477" s="364"/>
      <c r="U477" s="364"/>
      <c r="V477" s="310" t="s">
        <v>62</v>
      </c>
      <c r="W477" s="310"/>
      <c r="X477" s="364"/>
      <c r="Y477" s="364"/>
      <c r="Z477" s="310" t="s">
        <v>62</v>
      </c>
      <c r="AA477" s="310"/>
    </row>
    <row r="478" spans="1:27" ht="4.95" customHeight="1" x14ac:dyDescent="0.3">
      <c r="A478" s="355"/>
      <c r="B478" s="318"/>
      <c r="C478" s="318"/>
      <c r="D478" s="318"/>
      <c r="E478" s="318"/>
      <c r="F478" s="294"/>
      <c r="G478" s="356"/>
      <c r="H478" s="365"/>
      <c r="I478" s="365"/>
      <c r="J478" s="322"/>
      <c r="K478" s="322"/>
      <c r="L478" s="365"/>
      <c r="M478" s="365"/>
      <c r="N478" s="322"/>
      <c r="O478" s="322"/>
      <c r="P478" s="365"/>
      <c r="Q478" s="365"/>
      <c r="R478" s="322"/>
      <c r="S478" s="322"/>
      <c r="T478" s="365"/>
      <c r="U478" s="365"/>
      <c r="V478" s="322"/>
      <c r="W478" s="322"/>
      <c r="X478" s="365"/>
      <c r="Y478" s="365"/>
      <c r="Z478" s="322"/>
      <c r="AA478" s="322"/>
    </row>
    <row r="479" spans="1:27" x14ac:dyDescent="0.3">
      <c r="A479" s="271" t="s">
        <v>150</v>
      </c>
      <c r="B479" s="271"/>
      <c r="C479" s="271"/>
      <c r="D479" s="271"/>
      <c r="E479" s="271"/>
      <c r="F479" s="271"/>
      <c r="G479" s="271"/>
      <c r="H479" s="271"/>
      <c r="I479" s="271"/>
      <c r="J479" s="271"/>
      <c r="K479" s="271"/>
      <c r="L479" s="271"/>
      <c r="M479" s="271"/>
      <c r="N479" s="271"/>
      <c r="O479" s="271"/>
      <c r="P479" s="271"/>
      <c r="Q479" s="271"/>
      <c r="R479" s="271"/>
      <c r="S479" s="271"/>
      <c r="T479" s="271"/>
      <c r="U479" s="271"/>
      <c r="V479" s="271"/>
      <c r="W479" s="271"/>
      <c r="X479" s="271"/>
      <c r="Y479" s="271"/>
      <c r="Z479" s="271"/>
      <c r="AA479" s="271"/>
    </row>
    <row r="480" spans="1:27" x14ac:dyDescent="0.3">
      <c r="A480" s="272" t="s">
        <v>151</v>
      </c>
      <c r="B480" s="271"/>
      <c r="C480" s="271"/>
      <c r="D480" s="271"/>
      <c r="E480" s="271"/>
      <c r="F480" s="271"/>
      <c r="G480" s="271"/>
      <c r="H480" s="271"/>
      <c r="I480" s="271"/>
      <c r="J480" s="271"/>
      <c r="K480" s="271"/>
      <c r="L480" s="271"/>
      <c r="M480" s="271"/>
      <c r="N480" s="271"/>
      <c r="O480" s="271"/>
      <c r="P480" s="271"/>
      <c r="Q480" s="271"/>
      <c r="R480" s="271"/>
      <c r="S480" s="271"/>
      <c r="T480" s="271"/>
      <c r="U480" s="271"/>
      <c r="V480" s="271"/>
      <c r="W480" s="271"/>
      <c r="X480" s="271"/>
      <c r="Y480" s="271"/>
      <c r="Z480" s="271"/>
      <c r="AA480" s="271"/>
    </row>
    <row r="481" spans="1:27" s="224" customFormat="1" ht="4.95" customHeight="1" x14ac:dyDescent="0.3">
      <c r="A481" s="366"/>
      <c r="B481" s="366"/>
      <c r="C481" s="366"/>
      <c r="D481" s="366"/>
      <c r="E481" s="366"/>
      <c r="F481" s="366"/>
      <c r="G481" s="366"/>
      <c r="H481" s="366"/>
      <c r="I481" s="366"/>
      <c r="J481" s="366"/>
      <c r="K481" s="366"/>
      <c r="L481" s="366"/>
      <c r="M481" s="366"/>
      <c r="N481" s="366"/>
      <c r="O481" s="366"/>
      <c r="P481" s="366"/>
      <c r="Q481" s="366"/>
      <c r="R481" s="366"/>
      <c r="S481" s="366"/>
      <c r="T481" s="366"/>
      <c r="U481" s="366"/>
      <c r="V481" s="366"/>
      <c r="W481" s="366"/>
      <c r="X481" s="366"/>
      <c r="Y481" s="366"/>
      <c r="Z481" s="366"/>
      <c r="AA481" s="366"/>
    </row>
    <row r="482" spans="1:27" x14ac:dyDescent="0.3">
      <c r="A482" s="228"/>
      <c r="B482" s="275" t="s">
        <v>43</v>
      </c>
      <c r="C482" s="277"/>
      <c r="D482" s="277"/>
      <c r="E482" s="277"/>
      <c r="F482" s="229">
        <f>SUM(F485:F543)</f>
        <v>37945</v>
      </c>
      <c r="G482" s="229"/>
      <c r="H482" s="229">
        <f>SUM(H485:H543)</f>
        <v>36483</v>
      </c>
      <c r="I482" s="229"/>
      <c r="J482" s="230">
        <f>H482/$F482*100</f>
        <v>96.147054947950977</v>
      </c>
      <c r="K482" s="230"/>
      <c r="L482" s="229">
        <f>SUM(L485:L543)</f>
        <v>34435</v>
      </c>
      <c r="M482" s="229"/>
      <c r="N482" s="230">
        <f>L482/$F482*100</f>
        <v>90.74976940308342</v>
      </c>
      <c r="O482" s="230"/>
      <c r="P482" s="229">
        <f>SUM(P485:P543)</f>
        <v>32392</v>
      </c>
      <c r="Q482" s="229"/>
      <c r="R482" s="230">
        <f>P482/$F482*100</f>
        <v>85.365660824878105</v>
      </c>
      <c r="S482" s="230"/>
      <c r="T482" s="229">
        <f>SUM(T485:T543)</f>
        <v>28767</v>
      </c>
      <c r="U482" s="229"/>
      <c r="V482" s="230">
        <f>T482/$F482*100</f>
        <v>75.812359994729221</v>
      </c>
      <c r="W482" s="230"/>
      <c r="X482" s="229">
        <f>SUM(X485:X543)</f>
        <v>26495</v>
      </c>
      <c r="Y482" s="229"/>
      <c r="Z482" s="230">
        <f>X482/$F482*100</f>
        <v>69.824746343391752</v>
      </c>
      <c r="AA482" s="230"/>
    </row>
    <row r="483" spans="1:27" x14ac:dyDescent="0.3">
      <c r="A483" s="228"/>
      <c r="B483" s="276" t="s">
        <v>42</v>
      </c>
      <c r="C483" s="277"/>
      <c r="D483" s="277"/>
      <c r="E483" s="277"/>
      <c r="F483" s="229"/>
      <c r="G483" s="229"/>
      <c r="H483" s="229"/>
      <c r="I483" s="229"/>
      <c r="J483" s="230"/>
      <c r="K483" s="230"/>
      <c r="L483" s="229"/>
      <c r="M483" s="229"/>
      <c r="N483" s="230"/>
      <c r="O483" s="230"/>
      <c r="P483" s="229"/>
      <c r="Q483" s="229"/>
      <c r="R483" s="230"/>
      <c r="S483" s="230"/>
      <c r="T483" s="229"/>
      <c r="U483" s="229"/>
      <c r="V483" s="230"/>
      <c r="W483" s="230"/>
      <c r="X483" s="229"/>
      <c r="Y483" s="229"/>
      <c r="Z483" s="230"/>
      <c r="AA483" s="230"/>
    </row>
    <row r="484" spans="1:27" s="224" customFormat="1" ht="5.4" customHeight="1" x14ac:dyDescent="0.3">
      <c r="A484" s="18"/>
      <c r="B484" s="164"/>
      <c r="C484" s="164"/>
      <c r="D484" s="164"/>
      <c r="E484" s="164"/>
      <c r="F484" s="367"/>
      <c r="G484" s="367"/>
      <c r="H484" s="367"/>
      <c r="I484" s="367"/>
      <c r="J484" s="327"/>
      <c r="K484" s="327"/>
      <c r="L484" s="367"/>
      <c r="M484" s="367"/>
      <c r="N484" s="327"/>
      <c r="O484" s="327"/>
      <c r="P484" s="367"/>
      <c r="Q484" s="367"/>
      <c r="R484" s="327"/>
      <c r="S484" s="327"/>
      <c r="T484" s="367"/>
      <c r="U484" s="367"/>
      <c r="V484" s="327"/>
      <c r="W484" s="327"/>
      <c r="X484" s="367"/>
      <c r="Y484" s="367"/>
      <c r="Z484" s="327"/>
      <c r="AA484" s="327"/>
    </row>
    <row r="485" spans="1:27" x14ac:dyDescent="0.3">
      <c r="A485" s="18"/>
      <c r="B485" s="164"/>
      <c r="C485" s="116" t="s">
        <v>127</v>
      </c>
      <c r="D485" s="86"/>
      <c r="E485" s="86"/>
      <c r="F485" s="329">
        <v>146</v>
      </c>
      <c r="G485" s="329"/>
      <c r="H485" s="329">
        <v>139</v>
      </c>
      <c r="I485" s="329"/>
      <c r="J485" s="369">
        <f t="shared" ref="J485:J541" si="265">+H485/$F485*100</f>
        <v>95.205479452054803</v>
      </c>
      <c r="K485" s="369"/>
      <c r="L485" s="329">
        <v>135</v>
      </c>
      <c r="M485" s="329"/>
      <c r="N485" s="369">
        <f>+L485/$F485*100</f>
        <v>92.465753424657535</v>
      </c>
      <c r="O485" s="369"/>
      <c r="P485" s="329">
        <v>129</v>
      </c>
      <c r="Q485" s="329"/>
      <c r="R485" s="369">
        <f t="shared" ref="R485" si="266">+P485/$F485*100</f>
        <v>88.356164383561648</v>
      </c>
      <c r="S485" s="369"/>
      <c r="T485" s="329">
        <v>117</v>
      </c>
      <c r="U485" s="329"/>
      <c r="V485" s="369">
        <f t="shared" ref="V485" si="267">+T485/$F485*100</f>
        <v>80.136986301369859</v>
      </c>
      <c r="W485" s="369"/>
      <c r="X485" s="329">
        <v>110</v>
      </c>
      <c r="Y485" s="329"/>
      <c r="Z485" s="369">
        <f t="shared" ref="Z485" si="268">+X485/$F485*100</f>
        <v>75.342465753424662</v>
      </c>
      <c r="AA485" s="369"/>
    </row>
    <row r="486" spans="1:27" x14ac:dyDescent="0.3">
      <c r="A486" s="18"/>
      <c r="B486" s="164"/>
      <c r="C486" s="116" t="s">
        <v>128</v>
      </c>
      <c r="D486" s="86"/>
      <c r="E486" s="86"/>
      <c r="F486" s="329"/>
      <c r="G486" s="329"/>
      <c r="H486" s="329"/>
      <c r="I486" s="329"/>
      <c r="J486" s="369"/>
      <c r="K486" s="369"/>
      <c r="L486" s="329"/>
      <c r="M486" s="329"/>
      <c r="N486" s="369"/>
      <c r="O486" s="369"/>
      <c r="P486" s="329"/>
      <c r="Q486" s="329"/>
      <c r="R486" s="369"/>
      <c r="S486" s="369"/>
      <c r="T486" s="329"/>
      <c r="U486" s="329"/>
      <c r="V486" s="369"/>
      <c r="W486" s="369"/>
      <c r="X486" s="329"/>
      <c r="Y486" s="329"/>
      <c r="Z486" s="369"/>
      <c r="AA486" s="369"/>
    </row>
    <row r="487" spans="1:27" x14ac:dyDescent="0.3">
      <c r="A487" s="18"/>
      <c r="B487" s="164"/>
      <c r="C487" s="331" t="s">
        <v>162</v>
      </c>
      <c r="D487" s="86"/>
      <c r="E487" s="86"/>
      <c r="F487" s="329"/>
      <c r="G487" s="329"/>
      <c r="H487" s="329"/>
      <c r="I487" s="329"/>
      <c r="J487" s="369"/>
      <c r="K487" s="369"/>
      <c r="L487" s="329"/>
      <c r="M487" s="329"/>
      <c r="N487" s="369"/>
      <c r="O487" s="369"/>
      <c r="P487" s="329"/>
      <c r="Q487" s="329"/>
      <c r="R487" s="369"/>
      <c r="S487" s="369"/>
      <c r="T487" s="329"/>
      <c r="U487" s="329"/>
      <c r="V487" s="369"/>
      <c r="W487" s="369"/>
      <c r="X487" s="329"/>
      <c r="Y487" s="329"/>
      <c r="Z487" s="369"/>
      <c r="AA487" s="369"/>
    </row>
    <row r="488" spans="1:27" x14ac:dyDescent="0.3">
      <c r="A488" s="18"/>
      <c r="B488" s="164"/>
      <c r="C488" s="331" t="s">
        <v>160</v>
      </c>
      <c r="D488" s="86"/>
      <c r="E488" s="86"/>
      <c r="F488" s="329"/>
      <c r="G488" s="329"/>
      <c r="H488" s="329"/>
      <c r="I488" s="329"/>
      <c r="J488" s="369"/>
      <c r="K488" s="369"/>
      <c r="L488" s="329"/>
      <c r="M488" s="329"/>
      <c r="N488" s="369"/>
      <c r="O488" s="369"/>
      <c r="P488" s="329"/>
      <c r="Q488" s="329"/>
      <c r="R488" s="369"/>
      <c r="S488" s="369"/>
      <c r="T488" s="329"/>
      <c r="U488" s="329"/>
      <c r="V488" s="369"/>
      <c r="W488" s="369"/>
      <c r="X488" s="329"/>
      <c r="Y488" s="329"/>
      <c r="Z488" s="369"/>
      <c r="AA488" s="369"/>
    </row>
    <row r="489" spans="1:27" ht="4.8" customHeight="1" x14ac:dyDescent="0.3">
      <c r="A489" s="18"/>
      <c r="B489" s="164"/>
      <c r="C489" s="86"/>
      <c r="D489" s="86"/>
      <c r="E489" s="86"/>
      <c r="F489" s="329"/>
      <c r="G489" s="329"/>
      <c r="H489" s="329"/>
      <c r="I489" s="329"/>
      <c r="J489" s="369"/>
      <c r="K489" s="369"/>
      <c r="L489" s="329"/>
      <c r="M489" s="329"/>
      <c r="N489" s="369"/>
      <c r="O489" s="369"/>
      <c r="P489" s="329"/>
      <c r="Q489" s="329"/>
      <c r="R489" s="369"/>
      <c r="S489" s="369"/>
      <c r="T489" s="329"/>
      <c r="U489" s="329"/>
      <c r="V489" s="369"/>
      <c r="W489" s="369"/>
      <c r="X489" s="329"/>
      <c r="Y489" s="329"/>
      <c r="Z489" s="369"/>
      <c r="AA489" s="369"/>
    </row>
    <row r="490" spans="1:27" x14ac:dyDescent="0.3">
      <c r="A490" s="18"/>
      <c r="B490" s="164"/>
      <c r="C490" s="258" t="s">
        <v>212</v>
      </c>
      <c r="D490" s="261"/>
      <c r="E490" s="261"/>
      <c r="F490" s="329">
        <v>221</v>
      </c>
      <c r="G490" s="329"/>
      <c r="H490" s="329">
        <v>209</v>
      </c>
      <c r="I490" s="329"/>
      <c r="J490" s="369">
        <f t="shared" si="265"/>
        <v>94.570135746606326</v>
      </c>
      <c r="K490" s="369"/>
      <c r="L490" s="329">
        <v>194</v>
      </c>
      <c r="M490" s="329"/>
      <c r="N490" s="369">
        <f>+L490/$F490*100</f>
        <v>87.782805429864254</v>
      </c>
      <c r="O490" s="369"/>
      <c r="P490" s="329">
        <v>187</v>
      </c>
      <c r="Q490" s="329"/>
      <c r="R490" s="369">
        <f t="shared" ref="R490" si="269">+P490/$F490*100</f>
        <v>84.615384615384613</v>
      </c>
      <c r="S490" s="369"/>
      <c r="T490" s="329">
        <v>173</v>
      </c>
      <c r="U490" s="329"/>
      <c r="V490" s="369">
        <f t="shared" ref="V490" si="270">+T490/$F490*100</f>
        <v>78.280542986425345</v>
      </c>
      <c r="W490" s="369"/>
      <c r="X490" s="329">
        <v>160</v>
      </c>
      <c r="Y490" s="329"/>
      <c r="Z490" s="369">
        <f t="shared" ref="Z490" si="271">+X490/$F490*100</f>
        <v>72.398190045248867</v>
      </c>
      <c r="AA490" s="369"/>
    </row>
    <row r="491" spans="1:27" x14ac:dyDescent="0.3">
      <c r="A491" s="18"/>
      <c r="B491" s="164"/>
      <c r="C491" s="258" t="s">
        <v>161</v>
      </c>
      <c r="D491" s="258"/>
      <c r="E491" s="258"/>
      <c r="F491" s="329"/>
      <c r="G491" s="329"/>
      <c r="H491" s="329"/>
      <c r="I491" s="329"/>
      <c r="J491" s="369"/>
      <c r="K491" s="369"/>
      <c r="L491" s="329"/>
      <c r="M491" s="329"/>
      <c r="N491" s="369"/>
      <c r="O491" s="369"/>
      <c r="P491" s="329"/>
      <c r="Q491" s="329"/>
      <c r="R491" s="369"/>
      <c r="S491" s="369"/>
      <c r="T491" s="329"/>
      <c r="U491" s="329"/>
      <c r="V491" s="369"/>
      <c r="W491" s="369"/>
      <c r="X491" s="329"/>
      <c r="Y491" s="329"/>
      <c r="Z491" s="369"/>
      <c r="AA491" s="369"/>
    </row>
    <row r="492" spans="1:27" x14ac:dyDescent="0.3">
      <c r="A492" s="18"/>
      <c r="B492" s="164"/>
      <c r="C492" s="370" t="s">
        <v>213</v>
      </c>
      <c r="D492" s="261"/>
      <c r="E492" s="261"/>
      <c r="F492" s="329"/>
      <c r="G492" s="329"/>
      <c r="H492" s="329"/>
      <c r="I492" s="329"/>
      <c r="J492" s="369"/>
      <c r="K492" s="369"/>
      <c r="L492" s="329"/>
      <c r="M492" s="329"/>
      <c r="N492" s="369"/>
      <c r="O492" s="369"/>
      <c r="P492" s="329"/>
      <c r="Q492" s="329"/>
      <c r="R492" s="369"/>
      <c r="S492" s="369"/>
      <c r="T492" s="329"/>
      <c r="U492" s="329"/>
      <c r="V492" s="369"/>
      <c r="W492" s="369"/>
      <c r="X492" s="329"/>
      <c r="Y492" s="329"/>
      <c r="Z492" s="369"/>
      <c r="AA492" s="369"/>
    </row>
    <row r="493" spans="1:27" x14ac:dyDescent="0.3">
      <c r="A493" s="18"/>
      <c r="B493" s="164"/>
      <c r="C493" s="370" t="s">
        <v>174</v>
      </c>
      <c r="D493" s="370"/>
      <c r="E493" s="370"/>
      <c r="F493" s="329"/>
      <c r="G493" s="329"/>
      <c r="H493" s="329"/>
      <c r="I493" s="329"/>
      <c r="J493" s="369"/>
      <c r="K493" s="369"/>
      <c r="L493" s="329"/>
      <c r="M493" s="329"/>
      <c r="N493" s="369"/>
      <c r="O493" s="369"/>
      <c r="P493" s="329"/>
      <c r="Q493" s="329"/>
      <c r="R493" s="369"/>
      <c r="S493" s="369"/>
      <c r="T493" s="329"/>
      <c r="U493" s="329"/>
      <c r="V493" s="369"/>
      <c r="W493" s="369"/>
      <c r="X493" s="329"/>
      <c r="Y493" s="329"/>
      <c r="Z493" s="369"/>
      <c r="AA493" s="369"/>
    </row>
    <row r="494" spans="1:27" ht="4.8" customHeight="1" x14ac:dyDescent="0.3">
      <c r="A494" s="18"/>
      <c r="B494" s="164"/>
      <c r="C494" s="86"/>
      <c r="D494" s="86"/>
      <c r="E494" s="86"/>
      <c r="F494" s="329"/>
      <c r="G494" s="329"/>
      <c r="H494" s="329"/>
      <c r="I494" s="329"/>
      <c r="J494" s="369"/>
      <c r="K494" s="369"/>
      <c r="L494" s="329"/>
      <c r="M494" s="329"/>
      <c r="N494" s="369"/>
      <c r="O494" s="369"/>
      <c r="P494" s="329"/>
      <c r="Q494" s="329"/>
      <c r="R494" s="369"/>
      <c r="S494" s="369"/>
      <c r="T494" s="329"/>
      <c r="U494" s="329"/>
      <c r="V494" s="369"/>
      <c r="W494" s="369"/>
      <c r="X494" s="329"/>
      <c r="Y494" s="329"/>
      <c r="Z494" s="369"/>
      <c r="AA494" s="369"/>
    </row>
    <row r="495" spans="1:27" x14ac:dyDescent="0.3">
      <c r="A495" s="18"/>
      <c r="B495" s="164"/>
      <c r="C495" s="116" t="s">
        <v>185</v>
      </c>
      <c r="D495" s="86"/>
      <c r="E495" s="86"/>
      <c r="F495" s="329">
        <v>12732</v>
      </c>
      <c r="G495" s="329"/>
      <c r="H495" s="329">
        <v>12213</v>
      </c>
      <c r="I495" s="329"/>
      <c r="J495" s="369">
        <f t="shared" si="265"/>
        <v>95.923656927426961</v>
      </c>
      <c r="K495" s="369"/>
      <c r="L495" s="329">
        <v>11508</v>
      </c>
      <c r="M495" s="329"/>
      <c r="N495" s="369">
        <f>+L495/$F495*100</f>
        <v>90.386427898209234</v>
      </c>
      <c r="O495" s="369"/>
      <c r="P495" s="329">
        <v>10824</v>
      </c>
      <c r="Q495" s="329"/>
      <c r="R495" s="369">
        <f t="shared" ref="R495" si="272">+P495/$F495*100</f>
        <v>85.014137606032051</v>
      </c>
      <c r="S495" s="369"/>
      <c r="T495" s="329">
        <v>9491</v>
      </c>
      <c r="U495" s="329"/>
      <c r="V495" s="369">
        <f t="shared" ref="V495" si="273">+T495/$F495*100</f>
        <v>74.54445491674521</v>
      </c>
      <c r="W495" s="369"/>
      <c r="X495" s="329">
        <v>8694</v>
      </c>
      <c r="Y495" s="329"/>
      <c r="Z495" s="369">
        <f t="shared" ref="Z495" si="274">+X495/$F495*100</f>
        <v>68.284637134778521</v>
      </c>
      <c r="AA495" s="369"/>
    </row>
    <row r="496" spans="1:27" x14ac:dyDescent="0.3">
      <c r="A496" s="18"/>
      <c r="B496" s="164"/>
      <c r="C496" s="331" t="s">
        <v>186</v>
      </c>
      <c r="D496" s="86"/>
      <c r="E496" s="86"/>
      <c r="F496" s="329"/>
      <c r="G496" s="329"/>
      <c r="H496" s="329"/>
      <c r="I496" s="329"/>
      <c r="J496" s="369"/>
      <c r="K496" s="369"/>
      <c r="L496" s="329"/>
      <c r="M496" s="329"/>
      <c r="N496" s="369"/>
      <c r="O496" s="369"/>
      <c r="P496" s="329"/>
      <c r="Q496" s="329"/>
      <c r="R496" s="369"/>
      <c r="S496" s="369"/>
      <c r="T496" s="329"/>
      <c r="U496" s="329"/>
      <c r="V496" s="369"/>
      <c r="W496" s="369"/>
      <c r="X496" s="329"/>
      <c r="Y496" s="329"/>
      <c r="Z496" s="369"/>
      <c r="AA496" s="369"/>
    </row>
    <row r="497" spans="1:27" ht="4.8" customHeight="1" x14ac:dyDescent="0.3">
      <c r="A497" s="18"/>
      <c r="B497" s="164"/>
      <c r="C497" s="86"/>
      <c r="D497" s="86"/>
      <c r="E497" s="86"/>
      <c r="F497" s="329"/>
      <c r="G497" s="329"/>
      <c r="H497" s="329"/>
      <c r="I497" s="329"/>
      <c r="J497" s="369"/>
      <c r="K497" s="369"/>
      <c r="L497" s="329"/>
      <c r="M497" s="329"/>
      <c r="N497" s="369"/>
      <c r="O497" s="369"/>
      <c r="P497" s="329"/>
      <c r="Q497" s="329"/>
      <c r="R497" s="369"/>
      <c r="S497" s="369"/>
      <c r="T497" s="329"/>
      <c r="U497" s="329"/>
      <c r="V497" s="369"/>
      <c r="W497" s="369"/>
      <c r="X497" s="329"/>
      <c r="Y497" s="329"/>
      <c r="Z497" s="369"/>
      <c r="AA497" s="369"/>
    </row>
    <row r="498" spans="1:27" x14ac:dyDescent="0.3">
      <c r="A498" s="18"/>
      <c r="B498" s="164"/>
      <c r="C498" s="116" t="s">
        <v>74</v>
      </c>
      <c r="D498" s="86"/>
      <c r="E498" s="86"/>
      <c r="F498" s="329">
        <v>1455</v>
      </c>
      <c r="G498" s="329"/>
      <c r="H498" s="329">
        <v>1417</v>
      </c>
      <c r="I498" s="329"/>
      <c r="J498" s="369">
        <f t="shared" si="265"/>
        <v>97.388316151202744</v>
      </c>
      <c r="K498" s="369"/>
      <c r="L498" s="329">
        <v>1345</v>
      </c>
      <c r="M498" s="329"/>
      <c r="N498" s="369">
        <f>+L498/$F498*100</f>
        <v>92.439862542955325</v>
      </c>
      <c r="O498" s="369"/>
      <c r="P498" s="329">
        <v>1267</v>
      </c>
      <c r="Q498" s="329"/>
      <c r="R498" s="369">
        <f t="shared" ref="R498" si="275">+P498/$F498*100</f>
        <v>87.079037800687288</v>
      </c>
      <c r="S498" s="369"/>
      <c r="T498" s="329">
        <v>1156</v>
      </c>
      <c r="U498" s="329"/>
      <c r="V498" s="369">
        <f t="shared" ref="V498" si="276">+T498/$F498*100</f>
        <v>79.450171821305844</v>
      </c>
      <c r="W498" s="369"/>
      <c r="X498" s="329">
        <v>1077</v>
      </c>
      <c r="Y498" s="329"/>
      <c r="Z498" s="369">
        <f t="shared" ref="Z498" si="277">+X498/$F498*100</f>
        <v>74.020618556701038</v>
      </c>
      <c r="AA498" s="369"/>
    </row>
    <row r="499" spans="1:27" x14ac:dyDescent="0.3">
      <c r="A499" s="18"/>
      <c r="B499" s="164"/>
      <c r="C499" s="331" t="s">
        <v>75</v>
      </c>
      <c r="D499" s="86"/>
      <c r="E499" s="86"/>
      <c r="F499" s="329"/>
      <c r="G499" s="329"/>
      <c r="H499" s="329"/>
      <c r="I499" s="329"/>
      <c r="J499" s="369"/>
      <c r="K499" s="369"/>
      <c r="L499" s="329"/>
      <c r="M499" s="329"/>
      <c r="N499" s="369"/>
      <c r="O499" s="369"/>
      <c r="P499" s="329"/>
      <c r="Q499" s="329"/>
      <c r="R499" s="369"/>
      <c r="S499" s="369"/>
      <c r="T499" s="329"/>
      <c r="U499" s="329"/>
      <c r="V499" s="369"/>
      <c r="W499" s="369"/>
      <c r="X499" s="329"/>
      <c r="Y499" s="329"/>
      <c r="Z499" s="369"/>
      <c r="AA499" s="369"/>
    </row>
    <row r="500" spans="1:27" ht="4.8" customHeight="1" x14ac:dyDescent="0.3">
      <c r="A500" s="18"/>
      <c r="B500" s="164"/>
      <c r="C500" s="86"/>
      <c r="D500" s="86"/>
      <c r="E500" s="86"/>
      <c r="F500" s="329"/>
      <c r="G500" s="329"/>
      <c r="H500" s="329"/>
      <c r="I500" s="329"/>
      <c r="J500" s="369"/>
      <c r="K500" s="369"/>
      <c r="L500" s="329"/>
      <c r="M500" s="329"/>
      <c r="N500" s="369"/>
      <c r="O500" s="369"/>
      <c r="P500" s="329"/>
      <c r="Q500" s="329"/>
      <c r="R500" s="369"/>
      <c r="S500" s="369"/>
      <c r="T500" s="329"/>
      <c r="U500" s="329"/>
      <c r="V500" s="369"/>
      <c r="W500" s="369"/>
      <c r="X500" s="329"/>
      <c r="Y500" s="329"/>
      <c r="Z500" s="369"/>
      <c r="AA500" s="369"/>
    </row>
    <row r="501" spans="1:27" x14ac:dyDescent="0.3">
      <c r="A501" s="18"/>
      <c r="B501" s="164"/>
      <c r="C501" s="116" t="s">
        <v>76</v>
      </c>
      <c r="D501" s="86"/>
      <c r="E501" s="86"/>
      <c r="F501" s="329">
        <v>364</v>
      </c>
      <c r="G501" s="329"/>
      <c r="H501" s="329">
        <v>352</v>
      </c>
      <c r="I501" s="329"/>
      <c r="J501" s="369">
        <f t="shared" si="265"/>
        <v>96.703296703296701</v>
      </c>
      <c r="K501" s="369"/>
      <c r="L501" s="329">
        <v>331</v>
      </c>
      <c r="M501" s="329"/>
      <c r="N501" s="369">
        <f>+L501/$F501*100</f>
        <v>90.934065934065927</v>
      </c>
      <c r="O501" s="369"/>
      <c r="P501" s="329">
        <v>307</v>
      </c>
      <c r="Q501" s="329"/>
      <c r="R501" s="369">
        <f t="shared" ref="R501" si="278">+P501/$F501*100</f>
        <v>84.340659340659343</v>
      </c>
      <c r="S501" s="369"/>
      <c r="T501" s="329">
        <v>271</v>
      </c>
      <c r="U501" s="329"/>
      <c r="V501" s="369">
        <f t="shared" ref="V501" si="279">+T501/$F501*100</f>
        <v>74.45054945054946</v>
      </c>
      <c r="W501" s="369"/>
      <c r="X501" s="329">
        <v>244</v>
      </c>
      <c r="Y501" s="329"/>
      <c r="Z501" s="369">
        <f t="shared" ref="Z501" si="280">+X501/$F501*100</f>
        <v>67.032967032967022</v>
      </c>
      <c r="AA501" s="369"/>
    </row>
    <row r="502" spans="1:27" x14ac:dyDescent="0.3">
      <c r="A502" s="18"/>
      <c r="B502" s="164"/>
      <c r="C502" s="331" t="s">
        <v>77</v>
      </c>
      <c r="D502" s="86"/>
      <c r="E502" s="86"/>
      <c r="F502" s="329"/>
      <c r="G502" s="329"/>
      <c r="H502" s="329"/>
      <c r="I502" s="329"/>
      <c r="J502" s="369"/>
      <c r="K502" s="369"/>
      <c r="L502" s="329"/>
      <c r="M502" s="329"/>
      <c r="N502" s="369"/>
      <c r="O502" s="369"/>
      <c r="P502" s="329"/>
      <c r="Q502" s="329"/>
      <c r="R502" s="369"/>
      <c r="S502" s="369"/>
      <c r="T502" s="329"/>
      <c r="U502" s="329"/>
      <c r="V502" s="369"/>
      <c r="W502" s="369"/>
      <c r="X502" s="329"/>
      <c r="Y502" s="329"/>
      <c r="Z502" s="369"/>
      <c r="AA502" s="369"/>
    </row>
    <row r="503" spans="1:27" ht="4.8" customHeight="1" x14ac:dyDescent="0.3">
      <c r="A503" s="18"/>
      <c r="B503" s="164"/>
      <c r="C503" s="86"/>
      <c r="D503" s="86"/>
      <c r="E503" s="86"/>
      <c r="F503" s="329"/>
      <c r="G503" s="329"/>
      <c r="H503" s="329"/>
      <c r="I503" s="329"/>
      <c r="J503" s="369"/>
      <c r="K503" s="369"/>
      <c r="L503" s="329"/>
      <c r="M503" s="329"/>
      <c r="N503" s="369"/>
      <c r="O503" s="369"/>
      <c r="P503" s="329"/>
      <c r="Q503" s="329"/>
      <c r="R503" s="369"/>
      <c r="S503" s="369"/>
      <c r="T503" s="329"/>
      <c r="U503" s="329"/>
      <c r="V503" s="369"/>
      <c r="W503" s="369"/>
      <c r="X503" s="329"/>
      <c r="Y503" s="329"/>
      <c r="Z503" s="369"/>
      <c r="AA503" s="369"/>
    </row>
    <row r="504" spans="1:27" ht="13.8" x14ac:dyDescent="0.3">
      <c r="A504" s="18"/>
      <c r="B504" s="164"/>
      <c r="C504" s="116" t="s">
        <v>78</v>
      </c>
      <c r="D504" s="86"/>
      <c r="E504" s="86"/>
      <c r="F504" s="329">
        <v>2935</v>
      </c>
      <c r="G504" s="386"/>
      <c r="H504" s="329">
        <v>2811</v>
      </c>
      <c r="I504" s="386"/>
      <c r="J504" s="369">
        <f t="shared" si="265"/>
        <v>95.775127768313467</v>
      </c>
      <c r="K504" s="369"/>
      <c r="L504" s="329">
        <v>2632</v>
      </c>
      <c r="M504" s="386"/>
      <c r="N504" s="369">
        <f>+L504/$F504*100</f>
        <v>89.676320272572411</v>
      </c>
      <c r="O504" s="369"/>
      <c r="P504" s="329">
        <v>2450</v>
      </c>
      <c r="Q504" s="386"/>
      <c r="R504" s="369">
        <f t="shared" ref="R504" si="281">+P504/$F504*100</f>
        <v>83.475298126064729</v>
      </c>
      <c r="S504" s="369"/>
      <c r="T504" s="329">
        <v>2135</v>
      </c>
      <c r="U504" s="386"/>
      <c r="V504" s="369">
        <f t="shared" ref="V504" si="282">+T504/$F504*100</f>
        <v>72.742759795570706</v>
      </c>
      <c r="W504" s="369"/>
      <c r="X504" s="329">
        <v>1922</v>
      </c>
      <c r="Y504" s="386"/>
      <c r="Z504" s="369">
        <f t="shared" ref="Z504" si="283">+X504/$F504*100</f>
        <v>65.485519591141397</v>
      </c>
      <c r="AA504" s="369"/>
    </row>
    <row r="505" spans="1:27" ht="13.8" x14ac:dyDescent="0.3">
      <c r="A505" s="18"/>
      <c r="B505" s="164"/>
      <c r="C505" s="331" t="s">
        <v>141</v>
      </c>
      <c r="D505" s="86"/>
      <c r="E505" s="86"/>
      <c r="F505" s="386"/>
      <c r="G505" s="386"/>
      <c r="H505" s="386"/>
      <c r="I505" s="386"/>
      <c r="J505" s="369"/>
      <c r="K505" s="369"/>
      <c r="L505" s="386"/>
      <c r="M505" s="386"/>
      <c r="N505" s="369"/>
      <c r="O505" s="369"/>
      <c r="P505" s="386"/>
      <c r="Q505" s="386"/>
      <c r="R505" s="369"/>
      <c r="S505" s="369"/>
      <c r="T505" s="386"/>
      <c r="U505" s="386"/>
      <c r="V505" s="369"/>
      <c r="W505" s="369"/>
      <c r="X505" s="386"/>
      <c r="Y505" s="386"/>
      <c r="Z505" s="369"/>
      <c r="AA505" s="369"/>
    </row>
    <row r="506" spans="1:27" ht="4.8" customHeight="1" x14ac:dyDescent="0.3">
      <c r="A506" s="18"/>
      <c r="B506" s="164"/>
      <c r="C506" s="86"/>
      <c r="D506" s="86"/>
      <c r="E506" s="86"/>
      <c r="F506" s="386"/>
      <c r="G506" s="386"/>
      <c r="H506" s="386"/>
      <c r="I506" s="386"/>
      <c r="J506" s="369"/>
      <c r="K506" s="369"/>
      <c r="L506" s="386"/>
      <c r="M506" s="386"/>
      <c r="N506" s="369"/>
      <c r="O506" s="369"/>
      <c r="P506" s="386"/>
      <c r="Q506" s="386"/>
      <c r="R506" s="369"/>
      <c r="S506" s="369"/>
      <c r="T506" s="386"/>
      <c r="U506" s="386"/>
      <c r="V506" s="369"/>
      <c r="W506" s="369"/>
      <c r="X506" s="386"/>
      <c r="Y506" s="386"/>
      <c r="Z506" s="369"/>
      <c r="AA506" s="369"/>
    </row>
    <row r="507" spans="1:27" x14ac:dyDescent="0.3">
      <c r="A507" s="18"/>
      <c r="B507" s="164"/>
      <c r="C507" s="116" t="s">
        <v>79</v>
      </c>
      <c r="D507" s="86"/>
      <c r="E507" s="86"/>
      <c r="F507" s="329">
        <v>2396</v>
      </c>
      <c r="G507" s="329"/>
      <c r="H507" s="329">
        <v>2295</v>
      </c>
      <c r="I507" s="329"/>
      <c r="J507" s="369">
        <f t="shared" si="265"/>
        <v>95.784641068447414</v>
      </c>
      <c r="K507" s="369"/>
      <c r="L507" s="329">
        <v>2168</v>
      </c>
      <c r="M507" s="329"/>
      <c r="N507" s="369">
        <f>+L507/$F507*100</f>
        <v>90.484140233722883</v>
      </c>
      <c r="O507" s="369"/>
      <c r="P507" s="329">
        <v>2031</v>
      </c>
      <c r="Q507" s="329"/>
      <c r="R507" s="369">
        <f t="shared" ref="R507" si="284">+P507/$F507*100</f>
        <v>84.766277128547586</v>
      </c>
      <c r="S507" s="369"/>
      <c r="T507" s="329">
        <v>1797</v>
      </c>
      <c r="U507" s="329"/>
      <c r="V507" s="369">
        <f t="shared" ref="V507" si="285">+T507/$F507*100</f>
        <v>75</v>
      </c>
      <c r="W507" s="369"/>
      <c r="X507" s="329">
        <v>1633</v>
      </c>
      <c r="Y507" s="329"/>
      <c r="Z507" s="369">
        <f t="shared" ref="Z507" si="286">+X507/$F507*100</f>
        <v>68.15525876460768</v>
      </c>
      <c r="AA507" s="369"/>
    </row>
    <row r="508" spans="1:27" x14ac:dyDescent="0.3">
      <c r="A508" s="18"/>
      <c r="B508" s="164"/>
      <c r="C508" s="331" t="s">
        <v>80</v>
      </c>
      <c r="D508" s="86"/>
      <c r="E508" s="86"/>
      <c r="F508" s="329"/>
      <c r="G508" s="329"/>
      <c r="H508" s="329"/>
      <c r="I508" s="329"/>
      <c r="J508" s="369"/>
      <c r="K508" s="369"/>
      <c r="L508" s="329"/>
      <c r="M508" s="329"/>
      <c r="N508" s="369"/>
      <c r="O508" s="369"/>
      <c r="P508" s="329"/>
      <c r="Q508" s="329"/>
      <c r="R508" s="369"/>
      <c r="S508" s="369"/>
      <c r="T508" s="329"/>
      <c r="U508" s="329"/>
      <c r="V508" s="369"/>
      <c r="W508" s="369"/>
      <c r="X508" s="329"/>
      <c r="Y508" s="329"/>
      <c r="Z508" s="369"/>
      <c r="AA508" s="369"/>
    </row>
    <row r="509" spans="1:27" ht="4.8" customHeight="1" x14ac:dyDescent="0.3">
      <c r="A509" s="18"/>
      <c r="B509" s="164"/>
      <c r="C509" s="86"/>
      <c r="D509" s="86"/>
      <c r="E509" s="86"/>
      <c r="F509" s="329"/>
      <c r="G509" s="329"/>
      <c r="H509" s="329"/>
      <c r="I509" s="329"/>
      <c r="J509" s="369"/>
      <c r="K509" s="369"/>
      <c r="L509" s="329"/>
      <c r="M509" s="329"/>
      <c r="N509" s="369"/>
      <c r="O509" s="369"/>
      <c r="P509" s="329"/>
      <c r="Q509" s="329"/>
      <c r="R509" s="369"/>
      <c r="S509" s="369"/>
      <c r="T509" s="329"/>
      <c r="U509" s="329"/>
      <c r="V509" s="369"/>
      <c r="W509" s="369"/>
      <c r="X509" s="329"/>
      <c r="Y509" s="329"/>
      <c r="Z509" s="369"/>
      <c r="AA509" s="369"/>
    </row>
    <row r="510" spans="1:27" x14ac:dyDescent="0.3">
      <c r="A510" s="18"/>
      <c r="B510" s="164"/>
      <c r="C510" s="252" t="s">
        <v>81</v>
      </c>
      <c r="D510" s="380"/>
      <c r="E510" s="380"/>
      <c r="F510" s="329">
        <v>4062</v>
      </c>
      <c r="G510" s="329"/>
      <c r="H510" s="329">
        <v>3937</v>
      </c>
      <c r="I510" s="329"/>
      <c r="J510" s="369">
        <f t="shared" si="265"/>
        <v>96.922698178237326</v>
      </c>
      <c r="K510" s="369"/>
      <c r="L510" s="329">
        <v>3735</v>
      </c>
      <c r="M510" s="329"/>
      <c r="N510" s="369">
        <f>+L510/$F510*100</f>
        <v>91.949778434268836</v>
      </c>
      <c r="O510" s="369"/>
      <c r="P510" s="329">
        <v>3511</v>
      </c>
      <c r="Q510" s="329"/>
      <c r="R510" s="369">
        <f t="shared" ref="R510" si="287">+P510/$F510*100</f>
        <v>86.43525356967011</v>
      </c>
      <c r="S510" s="369"/>
      <c r="T510" s="329">
        <v>3200</v>
      </c>
      <c r="U510" s="329"/>
      <c r="V510" s="369">
        <f t="shared" ref="V510" si="288">+T510/$F510*100</f>
        <v>78.77892663712457</v>
      </c>
      <c r="W510" s="369"/>
      <c r="X510" s="329">
        <v>3000</v>
      </c>
      <c r="Y510" s="329"/>
      <c r="Z510" s="369">
        <f t="shared" ref="Z510" si="289">+X510/$F510*100</f>
        <v>73.85524372230428</v>
      </c>
      <c r="AA510" s="369"/>
    </row>
    <row r="511" spans="1:27" x14ac:dyDescent="0.3">
      <c r="A511" s="18"/>
      <c r="B511" s="164"/>
      <c r="C511" s="387" t="s">
        <v>82</v>
      </c>
      <c r="D511" s="380"/>
      <c r="E511" s="380"/>
      <c r="F511" s="329"/>
      <c r="G511" s="329"/>
      <c r="H511" s="329"/>
      <c r="I511" s="329"/>
      <c r="J511" s="369"/>
      <c r="K511" s="369"/>
      <c r="L511" s="329"/>
      <c r="M511" s="329"/>
      <c r="N511" s="369"/>
      <c r="O511" s="369"/>
      <c r="P511" s="329"/>
      <c r="Q511" s="329"/>
      <c r="R511" s="369"/>
      <c r="S511" s="369"/>
      <c r="T511" s="329"/>
      <c r="U511" s="329"/>
      <c r="V511" s="369"/>
      <c r="W511" s="369"/>
      <c r="X511" s="329"/>
      <c r="Y511" s="329"/>
      <c r="Z511" s="369"/>
      <c r="AA511" s="369"/>
    </row>
    <row r="512" spans="1:27" ht="4.8" customHeight="1" x14ac:dyDescent="0.3">
      <c r="A512" s="18"/>
      <c r="B512" s="164"/>
      <c r="C512" s="86"/>
      <c r="D512" s="86"/>
      <c r="E512" s="86"/>
      <c r="F512" s="329"/>
      <c r="G512" s="329"/>
      <c r="H512" s="329"/>
      <c r="I512" s="329"/>
      <c r="J512" s="369"/>
      <c r="K512" s="369"/>
      <c r="L512" s="329"/>
      <c r="M512" s="329"/>
      <c r="N512" s="369"/>
      <c r="O512" s="369"/>
      <c r="P512" s="329"/>
      <c r="Q512" s="329"/>
      <c r="R512" s="369"/>
      <c r="S512" s="369"/>
      <c r="T512" s="329"/>
      <c r="U512" s="329"/>
      <c r="V512" s="369"/>
      <c r="W512" s="369"/>
      <c r="X512" s="329"/>
      <c r="Y512" s="329"/>
      <c r="Z512" s="369"/>
      <c r="AA512" s="369"/>
    </row>
    <row r="513" spans="1:27" x14ac:dyDescent="0.3">
      <c r="A513" s="18"/>
      <c r="B513" s="164"/>
      <c r="C513" s="252" t="s">
        <v>83</v>
      </c>
      <c r="D513" s="380"/>
      <c r="E513" s="380"/>
      <c r="F513" s="329">
        <v>2601</v>
      </c>
      <c r="G513" s="329"/>
      <c r="H513" s="329">
        <v>2489</v>
      </c>
      <c r="I513" s="329"/>
      <c r="J513" s="369">
        <f t="shared" si="265"/>
        <v>95.693963860053827</v>
      </c>
      <c r="K513" s="369"/>
      <c r="L513" s="329">
        <v>2374</v>
      </c>
      <c r="M513" s="329"/>
      <c r="N513" s="369">
        <f>+L513/$F513*100</f>
        <v>91.272587466359084</v>
      </c>
      <c r="O513" s="369"/>
      <c r="P513" s="329">
        <v>2256</v>
      </c>
      <c r="Q513" s="329"/>
      <c r="R513" s="369">
        <f t="shared" ref="R513" si="290">+P513/$F513*100</f>
        <v>86.735870818915799</v>
      </c>
      <c r="S513" s="369"/>
      <c r="T513" s="329">
        <v>2062</v>
      </c>
      <c r="U513" s="329"/>
      <c r="V513" s="369">
        <f t="shared" ref="V513" si="291">+T513/$F513*100</f>
        <v>79.27720107650903</v>
      </c>
      <c r="W513" s="369"/>
      <c r="X513" s="329">
        <v>1933</v>
      </c>
      <c r="Y513" s="329"/>
      <c r="Z513" s="369">
        <f t="shared" ref="Z513" si="292">+X513/$F513*100</f>
        <v>74.31757016532103</v>
      </c>
      <c r="AA513" s="369"/>
    </row>
    <row r="514" spans="1:27" x14ac:dyDescent="0.3">
      <c r="A514" s="18"/>
      <c r="B514" s="164"/>
      <c r="C514" s="387" t="s">
        <v>84</v>
      </c>
      <c r="D514" s="380"/>
      <c r="E514" s="380"/>
      <c r="F514" s="329"/>
      <c r="G514" s="329"/>
      <c r="H514" s="329"/>
      <c r="I514" s="329"/>
      <c r="J514" s="369"/>
      <c r="K514" s="369"/>
      <c r="L514" s="329"/>
      <c r="M514" s="329"/>
      <c r="N514" s="369"/>
      <c r="O514" s="369"/>
      <c r="P514" s="329"/>
      <c r="Q514" s="329"/>
      <c r="R514" s="369"/>
      <c r="S514" s="369"/>
      <c r="T514" s="329"/>
      <c r="U514" s="329"/>
      <c r="V514" s="369"/>
      <c r="W514" s="369"/>
      <c r="X514" s="329"/>
      <c r="Y514" s="329"/>
      <c r="Z514" s="369"/>
      <c r="AA514" s="369"/>
    </row>
    <row r="515" spans="1:27" ht="4.8" customHeight="1" x14ac:dyDescent="0.3">
      <c r="A515" s="18"/>
      <c r="B515" s="164"/>
      <c r="C515" s="86"/>
      <c r="D515" s="86"/>
      <c r="E515" s="86"/>
      <c r="F515" s="329"/>
      <c r="G515" s="329"/>
      <c r="H515" s="329"/>
      <c r="I515" s="329"/>
      <c r="J515" s="369"/>
      <c r="K515" s="369"/>
      <c r="L515" s="329"/>
      <c r="M515" s="329"/>
      <c r="N515" s="369"/>
      <c r="O515" s="369"/>
      <c r="P515" s="329"/>
      <c r="Q515" s="329"/>
      <c r="R515" s="369"/>
      <c r="S515" s="369"/>
      <c r="T515" s="329"/>
      <c r="U515" s="329"/>
      <c r="V515" s="369"/>
      <c r="W515" s="369"/>
      <c r="X515" s="329"/>
      <c r="Y515" s="329"/>
      <c r="Z515" s="369"/>
      <c r="AA515" s="369"/>
    </row>
    <row r="516" spans="1:27" x14ac:dyDescent="0.3">
      <c r="A516" s="18"/>
      <c r="B516" s="164"/>
      <c r="C516" s="252" t="s">
        <v>87</v>
      </c>
      <c r="D516" s="380"/>
      <c r="E516" s="380"/>
      <c r="F516" s="329">
        <v>4468</v>
      </c>
      <c r="G516" s="329"/>
      <c r="H516" s="329">
        <v>4306</v>
      </c>
      <c r="I516" s="329"/>
      <c r="J516" s="369">
        <f t="shared" si="265"/>
        <v>96.374216651745741</v>
      </c>
      <c r="K516" s="369"/>
      <c r="L516" s="329">
        <v>4072</v>
      </c>
      <c r="M516" s="329"/>
      <c r="N516" s="369">
        <f>+L516/$F516*100</f>
        <v>91.136974037600709</v>
      </c>
      <c r="O516" s="369"/>
      <c r="P516" s="329">
        <v>3852</v>
      </c>
      <c r="Q516" s="329"/>
      <c r="R516" s="369">
        <f t="shared" ref="R516" si="293">+P516/$F516*100</f>
        <v>86.213070725156669</v>
      </c>
      <c r="S516" s="369"/>
      <c r="T516" s="329">
        <v>3425</v>
      </c>
      <c r="U516" s="329"/>
      <c r="V516" s="369">
        <f t="shared" ref="V516" si="294">+T516/$F516*100</f>
        <v>76.656222023276626</v>
      </c>
      <c r="W516" s="369"/>
      <c r="X516" s="329">
        <v>3172</v>
      </c>
      <c r="Y516" s="329"/>
      <c r="Z516" s="369">
        <f t="shared" ref="Z516" si="295">+X516/$F516*100</f>
        <v>70.993733213965982</v>
      </c>
      <c r="AA516" s="369"/>
    </row>
    <row r="517" spans="1:27" x14ac:dyDescent="0.3">
      <c r="A517" s="18"/>
      <c r="B517" s="164"/>
      <c r="C517" s="387" t="s">
        <v>88</v>
      </c>
      <c r="D517" s="380"/>
      <c r="E517" s="380"/>
      <c r="F517" s="329"/>
      <c r="G517" s="329"/>
      <c r="H517" s="329"/>
      <c r="I517" s="329"/>
      <c r="J517" s="369"/>
      <c r="K517" s="369"/>
      <c r="L517" s="329"/>
      <c r="M517" s="329"/>
      <c r="N517" s="369"/>
      <c r="O517" s="369"/>
      <c r="P517" s="329"/>
      <c r="Q517" s="329"/>
      <c r="R517" s="369"/>
      <c r="S517" s="369"/>
      <c r="T517" s="329"/>
      <c r="U517" s="329"/>
      <c r="V517" s="369"/>
      <c r="W517" s="369"/>
      <c r="X517" s="329"/>
      <c r="Y517" s="329"/>
      <c r="Z517" s="369"/>
      <c r="AA517" s="369"/>
    </row>
    <row r="518" spans="1:27" ht="4.8" customHeight="1" x14ac:dyDescent="0.3">
      <c r="A518" s="18"/>
      <c r="B518" s="164"/>
      <c r="C518" s="86"/>
      <c r="D518" s="86"/>
      <c r="E518" s="86"/>
      <c r="F518" s="329"/>
      <c r="G518" s="329"/>
      <c r="H518" s="329"/>
      <c r="I518" s="329"/>
      <c r="J518" s="369"/>
      <c r="K518" s="369"/>
      <c r="L518" s="329"/>
      <c r="M518" s="329"/>
      <c r="N518" s="369"/>
      <c r="O518" s="369"/>
      <c r="P518" s="329"/>
      <c r="Q518" s="329"/>
      <c r="R518" s="369"/>
      <c r="S518" s="369"/>
      <c r="T518" s="329"/>
      <c r="U518" s="329"/>
      <c r="V518" s="369"/>
      <c r="W518" s="369"/>
      <c r="X518" s="329"/>
      <c r="Y518" s="329"/>
      <c r="Z518" s="369"/>
      <c r="AA518" s="369"/>
    </row>
    <row r="519" spans="1:27" x14ac:dyDescent="0.3">
      <c r="A519" s="18"/>
      <c r="B519" s="164"/>
      <c r="C519" s="252" t="s">
        <v>86</v>
      </c>
      <c r="D519" s="380"/>
      <c r="E519" s="380"/>
      <c r="F519" s="329">
        <v>3119</v>
      </c>
      <c r="G519" s="329"/>
      <c r="H519" s="329">
        <v>3010</v>
      </c>
      <c r="I519" s="329"/>
      <c r="J519" s="369">
        <f t="shared" si="265"/>
        <v>96.505290157101626</v>
      </c>
      <c r="K519" s="369"/>
      <c r="L519" s="329">
        <v>2825</v>
      </c>
      <c r="M519" s="329"/>
      <c r="N519" s="369">
        <f>+L519/$F519*100</f>
        <v>90.573901891631934</v>
      </c>
      <c r="O519" s="369"/>
      <c r="P519" s="329">
        <v>2653</v>
      </c>
      <c r="Q519" s="329"/>
      <c r="R519" s="369">
        <f t="shared" ref="R519" si="296">+P519/$F519*100</f>
        <v>85.059313882654692</v>
      </c>
      <c r="S519" s="369"/>
      <c r="T519" s="329">
        <v>2302</v>
      </c>
      <c r="U519" s="329"/>
      <c r="V519" s="369">
        <f t="shared" ref="V519" si="297">+T519/$F519*100</f>
        <v>73.805706957358126</v>
      </c>
      <c r="W519" s="369"/>
      <c r="X519" s="329">
        <v>2082</v>
      </c>
      <c r="Y519" s="329"/>
      <c r="Z519" s="369">
        <f t="shared" ref="Z519" si="298">+X519/$F519*100</f>
        <v>66.752164155177937</v>
      </c>
      <c r="AA519" s="369"/>
    </row>
    <row r="520" spans="1:27" x14ac:dyDescent="0.3">
      <c r="A520" s="167"/>
      <c r="B520" s="374"/>
      <c r="C520" s="388" t="s">
        <v>85</v>
      </c>
      <c r="D520" s="389"/>
      <c r="E520" s="389"/>
      <c r="F520" s="196"/>
      <c r="G520" s="196"/>
      <c r="H520" s="196"/>
      <c r="I520" s="196"/>
      <c r="J520" s="376"/>
      <c r="K520" s="376"/>
      <c r="L520" s="196"/>
      <c r="M520" s="196"/>
      <c r="N520" s="376"/>
      <c r="O520" s="376"/>
      <c r="P520" s="196"/>
      <c r="Q520" s="196"/>
      <c r="R520" s="376"/>
      <c r="S520" s="376"/>
      <c r="T520" s="196"/>
      <c r="U520" s="196"/>
      <c r="V520" s="376"/>
      <c r="W520" s="376"/>
      <c r="X520" s="196"/>
      <c r="Y520" s="196"/>
      <c r="Z520" s="376"/>
      <c r="AA520" s="376"/>
    </row>
    <row r="521" spans="1:27" ht="4.8" customHeight="1" thickBot="1" x14ac:dyDescent="0.35">
      <c r="A521" s="72"/>
      <c r="B521" s="371"/>
      <c r="C521" s="390"/>
      <c r="D521" s="73"/>
      <c r="E521" s="73"/>
      <c r="F521" s="202"/>
      <c r="G521" s="202"/>
      <c r="H521" s="202"/>
      <c r="I521" s="202"/>
      <c r="J521" s="373"/>
      <c r="K521" s="373"/>
      <c r="L521" s="202"/>
      <c r="M521" s="202"/>
      <c r="N521" s="373"/>
      <c r="O521" s="373"/>
      <c r="P521" s="202"/>
      <c r="Q521" s="202"/>
      <c r="R521" s="373"/>
      <c r="S521" s="373"/>
      <c r="T521" s="202"/>
      <c r="U521" s="202"/>
      <c r="V521" s="373"/>
      <c r="W521" s="373"/>
      <c r="X521" s="202"/>
      <c r="Y521" s="202"/>
      <c r="Z521" s="373"/>
      <c r="AA521" s="373"/>
    </row>
    <row r="522" spans="1:27" x14ac:dyDescent="0.3">
      <c r="A522" s="353" t="s">
        <v>169</v>
      </c>
      <c r="B522" s="353"/>
      <c r="C522" s="353"/>
      <c r="D522" s="353"/>
      <c r="E522" s="353"/>
      <c r="F522" s="353"/>
      <c r="G522" s="353"/>
      <c r="H522" s="353"/>
      <c r="I522" s="353"/>
      <c r="J522" s="353"/>
      <c r="K522" s="353"/>
      <c r="L522" s="353"/>
      <c r="M522" s="353"/>
      <c r="N522" s="353"/>
      <c r="O522" s="353"/>
      <c r="P522" s="353"/>
      <c r="Q522" s="353"/>
      <c r="R522" s="353"/>
      <c r="S522" s="353"/>
      <c r="T522" s="353"/>
      <c r="U522" s="353"/>
      <c r="V522" s="353"/>
      <c r="W522" s="353"/>
      <c r="X522" s="353"/>
      <c r="Y522" s="353"/>
      <c r="Z522" s="353"/>
      <c r="AA522" s="353"/>
    </row>
    <row r="523" spans="1:27" x14ac:dyDescent="0.3">
      <c r="A523" s="354" t="s">
        <v>184</v>
      </c>
      <c r="B523" s="354"/>
      <c r="C523" s="354"/>
      <c r="D523" s="354"/>
      <c r="E523" s="354"/>
      <c r="F523" s="354"/>
      <c r="G523" s="354"/>
      <c r="H523" s="354"/>
      <c r="I523" s="354"/>
      <c r="J523" s="354"/>
      <c r="K523" s="354"/>
      <c r="L523" s="354"/>
      <c r="M523" s="354"/>
      <c r="N523" s="354"/>
      <c r="O523" s="354"/>
      <c r="P523" s="354"/>
      <c r="Q523" s="354"/>
      <c r="R523" s="354"/>
      <c r="S523" s="354"/>
      <c r="T523" s="354"/>
      <c r="U523" s="354"/>
      <c r="V523" s="354"/>
      <c r="W523" s="354"/>
      <c r="X523" s="354"/>
      <c r="Y523" s="354"/>
      <c r="Z523" s="354"/>
      <c r="AA523" s="354"/>
    </row>
    <row r="524" spans="1:27" ht="13.8" thickBot="1" x14ac:dyDescent="0.35">
      <c r="A524" s="18"/>
      <c r="B524" s="18"/>
      <c r="C524" s="18"/>
      <c r="D524" s="18"/>
      <c r="E524" s="18"/>
      <c r="F524" s="329"/>
      <c r="G524" s="329"/>
      <c r="H524" s="329"/>
      <c r="I524" s="329"/>
      <c r="J524" s="330"/>
      <c r="K524" s="330"/>
      <c r="L524" s="329"/>
      <c r="M524" s="329"/>
      <c r="N524" s="18"/>
      <c r="O524" s="18"/>
      <c r="P524" s="329"/>
      <c r="Q524" s="329"/>
      <c r="R524" s="330"/>
      <c r="S524" s="330"/>
      <c r="T524" s="329"/>
      <c r="U524" s="329"/>
      <c r="V524" s="18"/>
      <c r="W524" s="18"/>
      <c r="X524" s="329"/>
      <c r="Y524" s="329"/>
      <c r="Z524" s="330"/>
      <c r="AA524" s="330"/>
    </row>
    <row r="525" spans="1:27" ht="36" customHeight="1" thickBot="1" x14ac:dyDescent="0.35">
      <c r="A525" s="355"/>
      <c r="B525" s="317" t="s">
        <v>220</v>
      </c>
      <c r="C525" s="317"/>
      <c r="D525" s="317"/>
      <c r="E525" s="318"/>
      <c r="F525" s="293" t="s">
        <v>25</v>
      </c>
      <c r="G525" s="356"/>
      <c r="H525" s="357" t="s">
        <v>32</v>
      </c>
      <c r="I525" s="357"/>
      <c r="J525" s="357"/>
      <c r="K525" s="358"/>
      <c r="L525" s="357" t="s">
        <v>21</v>
      </c>
      <c r="M525" s="357"/>
      <c r="N525" s="357"/>
      <c r="O525" s="358"/>
      <c r="P525" s="357" t="s">
        <v>29</v>
      </c>
      <c r="Q525" s="357"/>
      <c r="R525" s="357"/>
      <c r="S525" s="358"/>
      <c r="T525" s="357" t="s">
        <v>31</v>
      </c>
      <c r="U525" s="357"/>
      <c r="V525" s="357"/>
      <c r="W525" s="358"/>
      <c r="X525" s="357" t="s">
        <v>30</v>
      </c>
      <c r="Y525" s="357"/>
      <c r="Z525" s="357"/>
      <c r="AA525" s="358"/>
    </row>
    <row r="526" spans="1:27" ht="37.200000000000003" customHeight="1" x14ac:dyDescent="0.3">
      <c r="A526" s="167"/>
      <c r="B526" s="301"/>
      <c r="C526" s="301"/>
      <c r="D526" s="301"/>
      <c r="E526" s="312"/>
      <c r="F526" s="298"/>
      <c r="G526" s="359"/>
      <c r="H526" s="302" t="s">
        <v>134</v>
      </c>
      <c r="I526" s="360"/>
      <c r="J526" s="303" t="s">
        <v>118</v>
      </c>
      <c r="K526" s="303"/>
      <c r="L526" s="302" t="s">
        <v>134</v>
      </c>
      <c r="M526" s="360"/>
      <c r="N526" s="303" t="s">
        <v>118</v>
      </c>
      <c r="O526" s="303"/>
      <c r="P526" s="302" t="s">
        <v>134</v>
      </c>
      <c r="Q526" s="360"/>
      <c r="R526" s="303" t="s">
        <v>118</v>
      </c>
      <c r="S526" s="303"/>
      <c r="T526" s="302" t="s">
        <v>134</v>
      </c>
      <c r="U526" s="360"/>
      <c r="V526" s="303" t="s">
        <v>118</v>
      </c>
      <c r="W526" s="303"/>
      <c r="X526" s="302" t="s">
        <v>134</v>
      </c>
      <c r="Y526" s="360"/>
      <c r="Z526" s="303" t="s">
        <v>118</v>
      </c>
      <c r="AA526" s="303"/>
    </row>
    <row r="527" spans="1:27" ht="18.600000000000001" customHeight="1" thickBot="1" x14ac:dyDescent="0.35">
      <c r="A527" s="72"/>
      <c r="B527" s="361"/>
      <c r="C527" s="361"/>
      <c r="D527" s="361"/>
      <c r="E527" s="307"/>
      <c r="F527" s="362"/>
      <c r="G527" s="363"/>
      <c r="H527" s="364"/>
      <c r="I527" s="364"/>
      <c r="J527" s="310" t="s">
        <v>62</v>
      </c>
      <c r="K527" s="310"/>
      <c r="L527" s="364"/>
      <c r="M527" s="364"/>
      <c r="N527" s="310" t="s">
        <v>62</v>
      </c>
      <c r="O527" s="310"/>
      <c r="P527" s="364"/>
      <c r="Q527" s="364"/>
      <c r="R527" s="310" t="s">
        <v>62</v>
      </c>
      <c r="S527" s="310"/>
      <c r="T527" s="364"/>
      <c r="U527" s="364"/>
      <c r="V527" s="310" t="s">
        <v>62</v>
      </c>
      <c r="W527" s="310"/>
      <c r="X527" s="364"/>
      <c r="Y527" s="364"/>
      <c r="Z527" s="310" t="s">
        <v>62</v>
      </c>
      <c r="AA527" s="310"/>
    </row>
    <row r="528" spans="1:27" ht="4.8" customHeight="1" x14ac:dyDescent="0.3">
      <c r="A528" s="355"/>
      <c r="B528" s="318"/>
      <c r="C528" s="318"/>
      <c r="D528" s="318"/>
      <c r="E528" s="318"/>
      <c r="F528" s="294"/>
      <c r="G528" s="356"/>
      <c r="H528" s="365"/>
      <c r="I528" s="365"/>
      <c r="J528" s="322"/>
      <c r="K528" s="322"/>
      <c r="L528" s="365"/>
      <c r="M528" s="365"/>
      <c r="N528" s="322"/>
      <c r="O528" s="322"/>
      <c r="P528" s="365"/>
      <c r="Q528" s="365"/>
      <c r="R528" s="322"/>
      <c r="S528" s="322"/>
      <c r="T528" s="365"/>
      <c r="U528" s="365"/>
      <c r="V528" s="322"/>
      <c r="W528" s="322"/>
      <c r="X528" s="365"/>
      <c r="Y528" s="365"/>
      <c r="Z528" s="322"/>
      <c r="AA528" s="322"/>
    </row>
    <row r="529" spans="1:28" x14ac:dyDescent="0.3">
      <c r="A529" s="271" t="s">
        <v>150</v>
      </c>
      <c r="B529" s="271"/>
      <c r="C529" s="271"/>
      <c r="D529" s="271"/>
      <c r="E529" s="271"/>
      <c r="F529" s="271"/>
      <c r="G529" s="271"/>
      <c r="H529" s="271"/>
      <c r="I529" s="271"/>
      <c r="J529" s="271"/>
      <c r="K529" s="271"/>
      <c r="L529" s="271"/>
      <c r="M529" s="271"/>
      <c r="N529" s="271"/>
      <c r="O529" s="271"/>
      <c r="P529" s="271"/>
      <c r="Q529" s="271"/>
      <c r="R529" s="271"/>
      <c r="S529" s="271"/>
      <c r="T529" s="271"/>
      <c r="U529" s="271"/>
      <c r="V529" s="271"/>
      <c r="W529" s="271"/>
      <c r="X529" s="271"/>
      <c r="Y529" s="271"/>
      <c r="Z529" s="271"/>
      <c r="AA529" s="271"/>
    </row>
    <row r="530" spans="1:28" x14ac:dyDescent="0.3">
      <c r="A530" s="272" t="s">
        <v>151</v>
      </c>
      <c r="B530" s="271"/>
      <c r="C530" s="271"/>
      <c r="D530" s="271"/>
      <c r="E530" s="271"/>
      <c r="F530" s="271"/>
      <c r="G530" s="271"/>
      <c r="H530" s="271"/>
      <c r="I530" s="271"/>
      <c r="J530" s="271"/>
      <c r="K530" s="271"/>
      <c r="L530" s="271"/>
      <c r="M530" s="271"/>
      <c r="N530" s="271"/>
      <c r="O530" s="271"/>
      <c r="P530" s="271"/>
      <c r="Q530" s="271"/>
      <c r="R530" s="271"/>
      <c r="S530" s="271"/>
      <c r="T530" s="271"/>
      <c r="U530" s="271"/>
      <c r="V530" s="271"/>
      <c r="W530" s="271"/>
      <c r="X530" s="271"/>
      <c r="Y530" s="271"/>
      <c r="Z530" s="271"/>
      <c r="AA530" s="271"/>
    </row>
    <row r="531" spans="1:28" s="224" customFormat="1" ht="4.8" customHeight="1" x14ac:dyDescent="0.3">
      <c r="A531" s="366"/>
      <c r="B531" s="366"/>
      <c r="C531" s="366"/>
      <c r="D531" s="366"/>
      <c r="E531" s="366"/>
      <c r="F531" s="366"/>
      <c r="G531" s="366"/>
      <c r="H531" s="366"/>
      <c r="I531" s="366"/>
      <c r="J531" s="366"/>
      <c r="K531" s="366"/>
      <c r="L531" s="366"/>
      <c r="M531" s="366"/>
      <c r="N531" s="366"/>
      <c r="O531" s="366"/>
      <c r="P531" s="366"/>
      <c r="Q531" s="366"/>
      <c r="R531" s="366"/>
      <c r="S531" s="366"/>
      <c r="T531" s="366"/>
      <c r="U531" s="366"/>
      <c r="V531" s="366"/>
      <c r="W531" s="366"/>
      <c r="X531" s="366"/>
      <c r="Y531" s="366"/>
      <c r="Z531" s="366"/>
      <c r="AA531" s="366"/>
    </row>
    <row r="532" spans="1:28" x14ac:dyDescent="0.3">
      <c r="A532" s="18"/>
      <c r="B532" s="164"/>
      <c r="C532" s="252" t="s">
        <v>89</v>
      </c>
      <c r="D532" s="380"/>
      <c r="E532" s="380"/>
      <c r="F532" s="329">
        <v>866</v>
      </c>
      <c r="G532" s="329"/>
      <c r="H532" s="329">
        <v>822</v>
      </c>
      <c r="I532" s="329"/>
      <c r="J532" s="369">
        <f t="shared" si="265"/>
        <v>94.919168591224022</v>
      </c>
      <c r="K532" s="369"/>
      <c r="L532" s="329">
        <v>768</v>
      </c>
      <c r="M532" s="329"/>
      <c r="N532" s="369">
        <f>+L532/$F532*100</f>
        <v>88.683602771362587</v>
      </c>
      <c r="O532" s="369"/>
      <c r="P532" s="329">
        <v>714</v>
      </c>
      <c r="Q532" s="329"/>
      <c r="R532" s="369">
        <f t="shared" ref="R532" si="299">+P532/$F532*100</f>
        <v>82.448036951501152</v>
      </c>
      <c r="S532" s="369"/>
      <c r="T532" s="329">
        <v>641</v>
      </c>
      <c r="U532" s="329"/>
      <c r="V532" s="369">
        <f t="shared" ref="V532" si="300">+T532/$F532*100</f>
        <v>74.018475750577366</v>
      </c>
      <c r="W532" s="369"/>
      <c r="X532" s="329">
        <v>584</v>
      </c>
      <c r="Y532" s="329"/>
      <c r="Z532" s="369">
        <f t="shared" ref="Z532" si="301">+X532/$F532*100</f>
        <v>67.4364896073903</v>
      </c>
      <c r="AA532" s="369"/>
    </row>
    <row r="533" spans="1:28" x14ac:dyDescent="0.3">
      <c r="A533" s="18"/>
      <c r="B533" s="164"/>
      <c r="C533" s="387" t="s">
        <v>90</v>
      </c>
      <c r="D533" s="380"/>
      <c r="E533" s="380"/>
      <c r="F533" s="329"/>
      <c r="G533" s="329"/>
      <c r="H533" s="329"/>
      <c r="I533" s="329"/>
      <c r="J533" s="369"/>
      <c r="K533" s="369"/>
      <c r="L533" s="329"/>
      <c r="M533" s="329"/>
      <c r="N533" s="369"/>
      <c r="O533" s="369"/>
      <c r="P533" s="329"/>
      <c r="Q533" s="329"/>
      <c r="R533" s="369"/>
      <c r="S533" s="369"/>
      <c r="T533" s="329"/>
      <c r="U533" s="329"/>
      <c r="V533" s="369"/>
      <c r="W533" s="369"/>
      <c r="X533" s="329"/>
      <c r="Y533" s="329"/>
      <c r="Z533" s="369"/>
      <c r="AA533" s="369"/>
    </row>
    <row r="534" spans="1:28" ht="4.8" customHeight="1" x14ac:dyDescent="0.3">
      <c r="A534" s="18"/>
      <c r="B534" s="164"/>
      <c r="C534" s="86"/>
      <c r="D534" s="86"/>
      <c r="E534" s="86"/>
      <c r="F534" s="329"/>
      <c r="G534" s="329"/>
      <c r="H534" s="329"/>
      <c r="I534" s="329"/>
      <c r="J534" s="369"/>
      <c r="K534" s="369"/>
      <c r="L534" s="329"/>
      <c r="M534" s="329"/>
      <c r="N534" s="369"/>
      <c r="O534" s="369"/>
      <c r="P534" s="329"/>
      <c r="Q534" s="329"/>
      <c r="R534" s="369"/>
      <c r="S534" s="369"/>
      <c r="T534" s="329"/>
      <c r="U534" s="329"/>
      <c r="V534" s="369"/>
      <c r="W534" s="369"/>
      <c r="X534" s="329"/>
      <c r="Y534" s="329"/>
      <c r="Z534" s="369"/>
      <c r="AA534" s="369"/>
    </row>
    <row r="535" spans="1:28" x14ac:dyDescent="0.3">
      <c r="A535" s="18"/>
      <c r="B535" s="164"/>
      <c r="C535" s="252" t="s">
        <v>91</v>
      </c>
      <c r="D535" s="380"/>
      <c r="E535" s="380"/>
      <c r="F535" s="329">
        <v>986</v>
      </c>
      <c r="G535" s="329"/>
      <c r="H535" s="329">
        <v>958</v>
      </c>
      <c r="I535" s="329"/>
      <c r="J535" s="369">
        <f t="shared" si="265"/>
        <v>97.16024340770791</v>
      </c>
      <c r="K535" s="369"/>
      <c r="L535" s="329">
        <v>915</v>
      </c>
      <c r="M535" s="329"/>
      <c r="N535" s="369">
        <f>+L535/$F535*100</f>
        <v>92.799188640973625</v>
      </c>
      <c r="O535" s="369"/>
      <c r="P535" s="329">
        <v>868</v>
      </c>
      <c r="Q535" s="329"/>
      <c r="R535" s="369">
        <f t="shared" ref="R535" si="302">+P535/$F535*100</f>
        <v>88.032454361054775</v>
      </c>
      <c r="S535" s="369"/>
      <c r="T535" s="329">
        <v>815</v>
      </c>
      <c r="U535" s="329"/>
      <c r="V535" s="369">
        <f t="shared" ref="V535" si="303">+T535/$F535*100</f>
        <v>82.657200811359019</v>
      </c>
      <c r="W535" s="369"/>
      <c r="X535" s="329">
        <v>781</v>
      </c>
      <c r="Y535" s="329"/>
      <c r="Z535" s="369">
        <f t="shared" ref="Z535" si="304">+X535/$F535*100</f>
        <v>79.208924949290065</v>
      </c>
      <c r="AA535" s="369"/>
    </row>
    <row r="536" spans="1:28" x14ac:dyDescent="0.3">
      <c r="A536" s="18"/>
      <c r="B536" s="164"/>
      <c r="C536" s="387" t="s">
        <v>92</v>
      </c>
      <c r="D536" s="380"/>
      <c r="E536" s="380"/>
      <c r="F536" s="329"/>
      <c r="G536" s="329"/>
      <c r="H536" s="329"/>
      <c r="I536" s="329"/>
      <c r="J536" s="369"/>
      <c r="K536" s="369"/>
      <c r="L536" s="329"/>
      <c r="M536" s="329"/>
      <c r="N536" s="369"/>
      <c r="O536" s="369"/>
      <c r="P536" s="329"/>
      <c r="Q536" s="329"/>
      <c r="R536" s="369"/>
      <c r="S536" s="369"/>
      <c r="T536" s="329"/>
      <c r="U536" s="329"/>
      <c r="V536" s="369"/>
      <c r="W536" s="369"/>
      <c r="X536" s="329"/>
      <c r="Y536" s="329"/>
      <c r="Z536" s="369"/>
      <c r="AA536" s="369"/>
    </row>
    <row r="537" spans="1:28" ht="4.8" customHeight="1" x14ac:dyDescent="0.3">
      <c r="A537" s="18"/>
      <c r="B537" s="164"/>
      <c r="C537" s="86"/>
      <c r="D537" s="86"/>
      <c r="E537" s="86"/>
      <c r="F537" s="329"/>
      <c r="G537" s="329"/>
      <c r="H537" s="329"/>
      <c r="I537" s="329"/>
      <c r="J537" s="369"/>
      <c r="K537" s="369"/>
      <c r="L537" s="329"/>
      <c r="M537" s="329"/>
      <c r="N537" s="369"/>
      <c r="O537" s="369"/>
      <c r="P537" s="329"/>
      <c r="Q537" s="329"/>
      <c r="R537" s="369"/>
      <c r="S537" s="369"/>
      <c r="T537" s="329"/>
      <c r="U537" s="329"/>
      <c r="V537" s="369"/>
      <c r="W537" s="369"/>
      <c r="X537" s="329"/>
      <c r="Y537" s="329"/>
      <c r="Z537" s="369"/>
      <c r="AA537" s="369"/>
    </row>
    <row r="538" spans="1:28" x14ac:dyDescent="0.3">
      <c r="A538" s="18"/>
      <c r="B538" s="164"/>
      <c r="C538" s="252" t="s">
        <v>93</v>
      </c>
      <c r="D538" s="380"/>
      <c r="E538" s="380"/>
      <c r="F538" s="329">
        <v>409</v>
      </c>
      <c r="G538" s="329"/>
      <c r="H538" s="329">
        <v>390</v>
      </c>
      <c r="I538" s="329"/>
      <c r="J538" s="369">
        <f t="shared" si="265"/>
        <v>95.354523227383865</v>
      </c>
      <c r="K538" s="369"/>
      <c r="L538" s="329">
        <v>365</v>
      </c>
      <c r="M538" s="329"/>
      <c r="N538" s="369">
        <f>+L538/$F538*100</f>
        <v>89.242053789731045</v>
      </c>
      <c r="O538" s="369"/>
      <c r="P538" s="329">
        <v>338</v>
      </c>
      <c r="Q538" s="329"/>
      <c r="R538" s="369">
        <f t="shared" ref="R538" si="305">+P538/$F538*100</f>
        <v>82.640586797066021</v>
      </c>
      <c r="S538" s="369"/>
      <c r="T538" s="329">
        <v>289</v>
      </c>
      <c r="U538" s="329"/>
      <c r="V538" s="369">
        <f t="shared" ref="V538" si="306">+T538/$F538*100</f>
        <v>70.660146699266505</v>
      </c>
      <c r="W538" s="369"/>
      <c r="X538" s="329">
        <v>270</v>
      </c>
      <c r="Y538" s="329"/>
      <c r="Z538" s="369">
        <f t="shared" ref="Z538" si="307">+X538/$F538*100</f>
        <v>66.01466992665037</v>
      </c>
      <c r="AA538" s="369"/>
    </row>
    <row r="539" spans="1:28" x14ac:dyDescent="0.3">
      <c r="A539" s="18"/>
      <c r="B539" s="164"/>
      <c r="C539" s="387" t="s">
        <v>94</v>
      </c>
      <c r="D539" s="380"/>
      <c r="E539" s="380"/>
      <c r="F539" s="329"/>
      <c r="G539" s="329"/>
      <c r="H539" s="329"/>
      <c r="I539" s="329"/>
      <c r="J539" s="369"/>
      <c r="K539" s="369"/>
      <c r="L539" s="329"/>
      <c r="M539" s="329"/>
      <c r="N539" s="369"/>
      <c r="O539" s="369"/>
      <c r="P539" s="329"/>
      <c r="Q539" s="329"/>
      <c r="R539" s="369"/>
      <c r="S539" s="369"/>
      <c r="T539" s="329"/>
      <c r="U539" s="329"/>
      <c r="V539" s="369"/>
      <c r="W539" s="369"/>
      <c r="X539" s="329"/>
      <c r="Y539" s="329"/>
      <c r="Z539" s="369"/>
      <c r="AA539" s="369"/>
    </row>
    <row r="540" spans="1:28" ht="4.8" customHeight="1" x14ac:dyDescent="0.3">
      <c r="A540" s="18"/>
      <c r="B540" s="164"/>
      <c r="C540" s="86"/>
      <c r="D540" s="86"/>
      <c r="E540" s="86"/>
      <c r="F540" s="329"/>
      <c r="G540" s="329"/>
      <c r="H540" s="329"/>
      <c r="I540" s="329"/>
      <c r="J540" s="369"/>
      <c r="K540" s="369"/>
      <c r="L540" s="329"/>
      <c r="M540" s="329"/>
      <c r="N540" s="369"/>
      <c r="O540" s="369"/>
      <c r="P540" s="329"/>
      <c r="Q540" s="329"/>
      <c r="R540" s="369"/>
      <c r="S540" s="369"/>
      <c r="T540" s="329"/>
      <c r="U540" s="329"/>
      <c r="V540" s="369"/>
      <c r="W540" s="369"/>
      <c r="X540" s="329"/>
      <c r="Y540" s="329"/>
      <c r="Z540" s="369"/>
      <c r="AA540" s="369"/>
    </row>
    <row r="541" spans="1:28" x14ac:dyDescent="0.3">
      <c r="A541" s="18"/>
      <c r="B541" s="164"/>
      <c r="C541" s="375" t="s">
        <v>130</v>
      </c>
      <c r="D541" s="375"/>
      <c r="E541" s="375"/>
      <c r="F541" s="196">
        <v>1185</v>
      </c>
      <c r="G541" s="196"/>
      <c r="H541" s="196">
        <v>1135</v>
      </c>
      <c r="I541" s="196"/>
      <c r="J541" s="369">
        <f t="shared" si="265"/>
        <v>95.780590717299575</v>
      </c>
      <c r="K541" s="369"/>
      <c r="L541" s="196">
        <v>1068</v>
      </c>
      <c r="M541" s="196"/>
      <c r="N541" s="369">
        <f>+L541/$F541*100</f>
        <v>90.12658227848101</v>
      </c>
      <c r="O541" s="369"/>
      <c r="P541" s="196">
        <v>1005</v>
      </c>
      <c r="Q541" s="196"/>
      <c r="R541" s="369">
        <f t="shared" ref="R541" si="308">+P541/$F541*100</f>
        <v>84.810126582278471</v>
      </c>
      <c r="S541" s="369"/>
      <c r="T541" s="196">
        <v>893</v>
      </c>
      <c r="U541" s="196"/>
      <c r="V541" s="369">
        <f t="shared" ref="V541" si="309">+T541/$F541*100</f>
        <v>75.358649789029528</v>
      </c>
      <c r="W541" s="369"/>
      <c r="X541" s="196">
        <v>833</v>
      </c>
      <c r="Y541" s="196"/>
      <c r="Z541" s="369">
        <f t="shared" ref="Z541" si="310">+X541/$F541*100</f>
        <v>70.295358649789037</v>
      </c>
      <c r="AA541" s="369"/>
    </row>
    <row r="542" spans="1:28" x14ac:dyDescent="0.3">
      <c r="A542" s="18"/>
      <c r="B542" s="164"/>
      <c r="C542" s="375" t="s">
        <v>131</v>
      </c>
      <c r="D542" s="375"/>
      <c r="E542" s="375"/>
      <c r="F542" s="196"/>
      <c r="G542" s="196"/>
      <c r="H542" s="196"/>
      <c r="I542" s="196"/>
      <c r="J542" s="369"/>
      <c r="K542" s="369"/>
      <c r="L542" s="196"/>
      <c r="M542" s="196"/>
      <c r="N542" s="369"/>
      <c r="O542" s="369"/>
      <c r="P542" s="196"/>
      <c r="Q542" s="196"/>
      <c r="R542" s="369"/>
      <c r="S542" s="369"/>
      <c r="T542" s="196"/>
      <c r="U542" s="196"/>
      <c r="V542" s="369"/>
      <c r="W542" s="369"/>
      <c r="X542" s="196"/>
      <c r="Y542" s="196"/>
      <c r="Z542" s="369"/>
      <c r="AA542" s="369"/>
    </row>
    <row r="543" spans="1:28" x14ac:dyDescent="0.3">
      <c r="A543" s="167"/>
      <c r="B543" s="374"/>
      <c r="C543" s="388" t="s">
        <v>95</v>
      </c>
      <c r="D543" s="389"/>
      <c r="E543" s="389"/>
      <c r="F543" s="196"/>
      <c r="G543" s="196"/>
      <c r="H543" s="196"/>
      <c r="I543" s="196"/>
      <c r="J543" s="376"/>
      <c r="K543" s="376"/>
      <c r="L543" s="196"/>
      <c r="M543" s="196"/>
      <c r="N543" s="376"/>
      <c r="O543" s="376"/>
      <c r="P543" s="196"/>
      <c r="Q543" s="196"/>
      <c r="R543" s="376"/>
      <c r="S543" s="376"/>
      <c r="T543" s="196"/>
      <c r="U543" s="196"/>
      <c r="V543" s="376"/>
      <c r="W543" s="376"/>
      <c r="X543" s="196"/>
      <c r="Y543" s="196"/>
      <c r="Z543" s="376"/>
      <c r="AA543" s="376"/>
      <c r="AB543" s="223"/>
    </row>
    <row r="544" spans="1:28" ht="13.8" thickBot="1" x14ac:dyDescent="0.35">
      <c r="A544" s="72"/>
      <c r="B544" s="72"/>
      <c r="C544" s="72"/>
      <c r="D544" s="72"/>
      <c r="E544" s="72"/>
      <c r="F544" s="202"/>
      <c r="G544" s="202"/>
      <c r="H544" s="202"/>
      <c r="I544" s="202"/>
      <c r="J544" s="351"/>
      <c r="K544" s="351"/>
      <c r="L544" s="202"/>
      <c r="M544" s="202"/>
      <c r="N544" s="72"/>
      <c r="O544" s="72"/>
      <c r="P544" s="202"/>
      <c r="Q544" s="202"/>
      <c r="R544" s="351"/>
      <c r="S544" s="351"/>
      <c r="T544" s="202"/>
      <c r="U544" s="202"/>
      <c r="V544" s="72"/>
      <c r="W544" s="72"/>
      <c r="X544" s="202"/>
      <c r="Y544" s="202"/>
      <c r="Z544" s="351"/>
      <c r="AA544" s="351"/>
    </row>
    <row r="545" spans="1:27" x14ac:dyDescent="0.3">
      <c r="A545" s="353" t="s">
        <v>169</v>
      </c>
      <c r="B545" s="353"/>
      <c r="C545" s="353"/>
      <c r="D545" s="353"/>
      <c r="E545" s="353"/>
      <c r="F545" s="353"/>
      <c r="G545" s="353"/>
      <c r="H545" s="353"/>
      <c r="I545" s="353"/>
      <c r="J545" s="353"/>
      <c r="K545" s="353"/>
      <c r="L545" s="353"/>
      <c r="M545" s="353"/>
      <c r="N545" s="353"/>
      <c r="O545" s="353"/>
      <c r="P545" s="353"/>
      <c r="Q545" s="353"/>
      <c r="R545" s="353"/>
      <c r="S545" s="353"/>
      <c r="T545" s="353"/>
      <c r="U545" s="353"/>
      <c r="V545" s="353"/>
      <c r="W545" s="353"/>
      <c r="X545" s="353"/>
      <c r="Y545" s="353"/>
      <c r="Z545" s="353"/>
      <c r="AA545" s="353"/>
    </row>
    <row r="546" spans="1:27" x14ac:dyDescent="0.3">
      <c r="A546" s="354" t="s">
        <v>184</v>
      </c>
      <c r="B546" s="354"/>
      <c r="C546" s="354"/>
      <c r="D546" s="354"/>
      <c r="E546" s="354"/>
      <c r="F546" s="354"/>
      <c r="G546" s="354"/>
      <c r="H546" s="354"/>
      <c r="I546" s="354"/>
      <c r="J546" s="354"/>
      <c r="K546" s="354"/>
      <c r="L546" s="354"/>
      <c r="M546" s="354"/>
      <c r="N546" s="354"/>
      <c r="O546" s="354"/>
      <c r="P546" s="354"/>
      <c r="Q546" s="354"/>
      <c r="R546" s="354"/>
      <c r="S546" s="354"/>
      <c r="T546" s="354"/>
      <c r="U546" s="354"/>
      <c r="V546" s="354"/>
      <c r="W546" s="354"/>
      <c r="X546" s="354"/>
      <c r="Y546" s="354"/>
      <c r="Z546" s="354"/>
      <c r="AA546" s="354"/>
    </row>
    <row r="547" spans="1:27" ht="13.8" thickBot="1" x14ac:dyDescent="0.35">
      <c r="A547" s="18"/>
      <c r="B547" s="18"/>
      <c r="C547" s="18"/>
      <c r="D547" s="18"/>
      <c r="E547" s="18"/>
      <c r="F547" s="329"/>
      <c r="G547" s="329"/>
      <c r="H547" s="329"/>
      <c r="I547" s="329"/>
      <c r="J547" s="330"/>
      <c r="K547" s="330"/>
      <c r="L547" s="329"/>
      <c r="M547" s="329"/>
      <c r="N547" s="18"/>
      <c r="O547" s="18"/>
      <c r="P547" s="329"/>
      <c r="Q547" s="329"/>
      <c r="R547" s="330"/>
      <c r="S547" s="330"/>
      <c r="T547" s="329"/>
      <c r="U547" s="329"/>
      <c r="V547" s="18"/>
      <c r="W547" s="18"/>
      <c r="X547" s="329"/>
      <c r="Y547" s="329"/>
      <c r="Z547" s="330"/>
      <c r="AA547" s="330"/>
    </row>
    <row r="548" spans="1:27" ht="36" customHeight="1" thickBot="1" x14ac:dyDescent="0.35">
      <c r="A548" s="355"/>
      <c r="B548" s="317" t="s">
        <v>220</v>
      </c>
      <c r="C548" s="317"/>
      <c r="D548" s="317"/>
      <c r="E548" s="318"/>
      <c r="F548" s="293" t="s">
        <v>25</v>
      </c>
      <c r="G548" s="356"/>
      <c r="H548" s="357" t="s">
        <v>32</v>
      </c>
      <c r="I548" s="357"/>
      <c r="J548" s="357"/>
      <c r="K548" s="358"/>
      <c r="L548" s="357" t="s">
        <v>21</v>
      </c>
      <c r="M548" s="357"/>
      <c r="N548" s="357"/>
      <c r="O548" s="358"/>
      <c r="P548" s="357" t="s">
        <v>29</v>
      </c>
      <c r="Q548" s="357"/>
      <c r="R548" s="357"/>
      <c r="S548" s="358"/>
      <c r="T548" s="357" t="s">
        <v>31</v>
      </c>
      <c r="U548" s="357"/>
      <c r="V548" s="357"/>
      <c r="W548" s="358"/>
      <c r="X548" s="357" t="s">
        <v>30</v>
      </c>
      <c r="Y548" s="357"/>
      <c r="Z548" s="357"/>
      <c r="AA548" s="358"/>
    </row>
    <row r="549" spans="1:27" ht="37.200000000000003" customHeight="1" x14ac:dyDescent="0.3">
      <c r="A549" s="167"/>
      <c r="B549" s="301"/>
      <c r="C549" s="301"/>
      <c r="D549" s="301"/>
      <c r="E549" s="312"/>
      <c r="F549" s="298"/>
      <c r="G549" s="359"/>
      <c r="H549" s="302" t="s">
        <v>134</v>
      </c>
      <c r="I549" s="360"/>
      <c r="J549" s="303" t="s">
        <v>118</v>
      </c>
      <c r="K549" s="303"/>
      <c r="L549" s="302" t="s">
        <v>134</v>
      </c>
      <c r="M549" s="360"/>
      <c r="N549" s="303" t="s">
        <v>118</v>
      </c>
      <c r="O549" s="303"/>
      <c r="P549" s="302" t="s">
        <v>134</v>
      </c>
      <c r="Q549" s="360"/>
      <c r="R549" s="303" t="s">
        <v>118</v>
      </c>
      <c r="S549" s="303"/>
      <c r="T549" s="302" t="s">
        <v>134</v>
      </c>
      <c r="U549" s="360"/>
      <c r="V549" s="303" t="s">
        <v>118</v>
      </c>
      <c r="W549" s="303"/>
      <c r="X549" s="302" t="s">
        <v>134</v>
      </c>
      <c r="Y549" s="360"/>
      <c r="Z549" s="303" t="s">
        <v>118</v>
      </c>
      <c r="AA549" s="303"/>
    </row>
    <row r="550" spans="1:27" ht="18.600000000000001" customHeight="1" thickBot="1" x14ac:dyDescent="0.35">
      <c r="A550" s="72"/>
      <c r="B550" s="361"/>
      <c r="C550" s="361"/>
      <c r="D550" s="361"/>
      <c r="E550" s="307"/>
      <c r="F550" s="362"/>
      <c r="G550" s="363"/>
      <c r="H550" s="364"/>
      <c r="I550" s="364"/>
      <c r="J550" s="310" t="s">
        <v>62</v>
      </c>
      <c r="K550" s="310"/>
      <c r="L550" s="364"/>
      <c r="M550" s="364"/>
      <c r="N550" s="310" t="s">
        <v>62</v>
      </c>
      <c r="O550" s="310"/>
      <c r="P550" s="364"/>
      <c r="Q550" s="364"/>
      <c r="R550" s="310" t="s">
        <v>62</v>
      </c>
      <c r="S550" s="310"/>
      <c r="T550" s="364"/>
      <c r="U550" s="364"/>
      <c r="V550" s="310" t="s">
        <v>62</v>
      </c>
      <c r="W550" s="310"/>
      <c r="X550" s="364"/>
      <c r="Y550" s="364"/>
      <c r="Z550" s="310" t="s">
        <v>62</v>
      </c>
      <c r="AA550" s="310"/>
    </row>
    <row r="551" spans="1:27" ht="4.8" customHeight="1" x14ac:dyDescent="0.3">
      <c r="A551" s="355"/>
      <c r="B551" s="318"/>
      <c r="C551" s="318"/>
      <c r="D551" s="318"/>
      <c r="E551" s="318"/>
      <c r="F551" s="294"/>
      <c r="G551" s="356"/>
      <c r="H551" s="365"/>
      <c r="I551" s="365"/>
      <c r="J551" s="322"/>
      <c r="K551" s="322"/>
      <c r="L551" s="365"/>
      <c r="M551" s="365"/>
      <c r="N551" s="322"/>
      <c r="O551" s="322"/>
      <c r="P551" s="365"/>
      <c r="Q551" s="365"/>
      <c r="R551" s="322"/>
      <c r="S551" s="322"/>
      <c r="T551" s="365"/>
      <c r="U551" s="365"/>
      <c r="V551" s="322"/>
      <c r="W551" s="322"/>
      <c r="X551" s="365"/>
      <c r="Y551" s="365"/>
      <c r="Z551" s="322"/>
      <c r="AA551" s="322"/>
    </row>
    <row r="552" spans="1:27" x14ac:dyDescent="0.3">
      <c r="A552" s="271" t="s">
        <v>152</v>
      </c>
      <c r="B552" s="271"/>
      <c r="C552" s="271"/>
      <c r="D552" s="271"/>
      <c r="E552" s="271"/>
      <c r="F552" s="271"/>
      <c r="G552" s="271"/>
      <c r="H552" s="271"/>
      <c r="I552" s="271"/>
      <c r="J552" s="271"/>
      <c r="K552" s="271"/>
      <c r="L552" s="271"/>
      <c r="M552" s="271"/>
      <c r="N552" s="271"/>
      <c r="O552" s="271"/>
      <c r="P552" s="271"/>
      <c r="Q552" s="271"/>
      <c r="R552" s="271"/>
      <c r="S552" s="271"/>
      <c r="T552" s="271"/>
      <c r="U552" s="271"/>
      <c r="V552" s="271"/>
      <c r="W552" s="271"/>
      <c r="X552" s="271"/>
      <c r="Y552" s="271"/>
      <c r="Z552" s="271"/>
      <c r="AA552" s="271"/>
    </row>
    <row r="553" spans="1:27" x14ac:dyDescent="0.3">
      <c r="A553" s="272" t="s">
        <v>153</v>
      </c>
      <c r="B553" s="271"/>
      <c r="C553" s="271"/>
      <c r="D553" s="271"/>
      <c r="E553" s="271"/>
      <c r="F553" s="271"/>
      <c r="G553" s="271"/>
      <c r="H553" s="271"/>
      <c r="I553" s="271"/>
      <c r="J553" s="271"/>
      <c r="K553" s="271"/>
      <c r="L553" s="271"/>
      <c r="M553" s="271"/>
      <c r="N553" s="271"/>
      <c r="O553" s="271"/>
      <c r="P553" s="271"/>
      <c r="Q553" s="271"/>
      <c r="R553" s="271"/>
      <c r="S553" s="271"/>
      <c r="T553" s="271"/>
      <c r="U553" s="271"/>
      <c r="V553" s="271"/>
      <c r="W553" s="271"/>
      <c r="X553" s="271"/>
      <c r="Y553" s="271"/>
      <c r="Z553" s="271"/>
      <c r="AA553" s="271"/>
    </row>
    <row r="554" spans="1:27" s="224" customFormat="1" ht="4.8" customHeight="1" x14ac:dyDescent="0.3">
      <c r="A554" s="366"/>
      <c r="B554" s="366"/>
      <c r="C554" s="366"/>
      <c r="D554" s="366"/>
      <c r="E554" s="366"/>
      <c r="F554" s="366"/>
      <c r="G554" s="366"/>
      <c r="H554" s="366"/>
      <c r="I554" s="366"/>
      <c r="J554" s="366"/>
      <c r="K554" s="366"/>
      <c r="L554" s="366"/>
      <c r="M554" s="366"/>
      <c r="N554" s="366"/>
      <c r="O554" s="366"/>
      <c r="P554" s="366"/>
      <c r="Q554" s="366"/>
      <c r="R554" s="366"/>
      <c r="S554" s="366"/>
      <c r="T554" s="366"/>
      <c r="U554" s="366"/>
      <c r="V554" s="366"/>
      <c r="W554" s="366"/>
      <c r="X554" s="366"/>
      <c r="Y554" s="366"/>
      <c r="Z554" s="366"/>
      <c r="AA554" s="366"/>
    </row>
    <row r="555" spans="1:27" x14ac:dyDescent="0.3">
      <c r="A555" s="225"/>
      <c r="B555" s="273" t="s">
        <v>38</v>
      </c>
      <c r="C555" s="273"/>
      <c r="D555" s="273"/>
      <c r="E555" s="231"/>
      <c r="F555" s="226">
        <f>+F558+F573+F592+F638+F663</f>
        <v>43928</v>
      </c>
      <c r="G555" s="226"/>
      <c r="H555" s="226">
        <f>+H558+H573+H592+H638+H663</f>
        <v>42668</v>
      </c>
      <c r="I555" s="226"/>
      <c r="J555" s="227">
        <f>+H555/$F555*100</f>
        <v>97.131670005463491</v>
      </c>
      <c r="K555" s="227"/>
      <c r="L555" s="226">
        <f>+L558+L573+L592+L638+L663</f>
        <v>40133</v>
      </c>
      <c r="M555" s="226"/>
      <c r="N555" s="227">
        <f>+L555/$F555*100</f>
        <v>91.360863230741217</v>
      </c>
      <c r="O555" s="227"/>
      <c r="P555" s="226">
        <f>+P558+P573+P592+P638+P663</f>
        <v>38332</v>
      </c>
      <c r="Q555" s="226"/>
      <c r="R555" s="227">
        <f>+P555/$F555*100</f>
        <v>87.260972500455296</v>
      </c>
      <c r="S555" s="227"/>
      <c r="T555" s="226">
        <f>+T558+T573+T592+T638+T663</f>
        <v>34570</v>
      </c>
      <c r="U555" s="226"/>
      <c r="V555" s="227">
        <f>+T555/$F555*100</f>
        <v>78.69695865962484</v>
      </c>
      <c r="W555" s="227"/>
      <c r="X555" s="226">
        <f>+X558+X573+X592+X638+X663</f>
        <v>0</v>
      </c>
      <c r="Y555" s="226"/>
      <c r="Z555" s="227">
        <f>+X555/$F555*100</f>
        <v>0</v>
      </c>
      <c r="AA555" s="227"/>
    </row>
    <row r="556" spans="1:27" x14ac:dyDescent="0.3">
      <c r="A556" s="225"/>
      <c r="B556" s="274" t="s">
        <v>39</v>
      </c>
      <c r="C556" s="273"/>
      <c r="D556" s="273"/>
      <c r="E556" s="231"/>
      <c r="F556" s="226"/>
      <c r="G556" s="226"/>
      <c r="H556" s="226"/>
      <c r="I556" s="226"/>
      <c r="J556" s="227"/>
      <c r="K556" s="227"/>
      <c r="L556" s="226"/>
      <c r="M556" s="226"/>
      <c r="N556" s="227"/>
      <c r="O556" s="227"/>
      <c r="P556" s="226"/>
      <c r="Q556" s="226"/>
      <c r="R556" s="227"/>
      <c r="S556" s="227"/>
      <c r="T556" s="226"/>
      <c r="U556" s="226"/>
      <c r="V556" s="227"/>
      <c r="W556" s="227"/>
      <c r="X556" s="226"/>
      <c r="Y556" s="226"/>
      <c r="Z556" s="227"/>
      <c r="AA556" s="227"/>
    </row>
    <row r="557" spans="1:27" ht="4.8" customHeight="1" x14ac:dyDescent="0.3">
      <c r="A557" s="18"/>
      <c r="B557" s="137"/>
      <c r="C557" s="137"/>
      <c r="D557" s="137"/>
      <c r="E557" s="137"/>
      <c r="F557" s="367"/>
      <c r="G557" s="367"/>
      <c r="H557" s="367"/>
      <c r="I557" s="367"/>
      <c r="J557" s="327"/>
      <c r="K557" s="327"/>
      <c r="L557" s="367"/>
      <c r="M557" s="367"/>
      <c r="N557" s="327"/>
      <c r="O557" s="327"/>
      <c r="P557" s="367"/>
      <c r="Q557" s="367"/>
      <c r="R557" s="327"/>
      <c r="S557" s="327"/>
      <c r="T557" s="367"/>
      <c r="U557" s="367"/>
      <c r="V557" s="327"/>
      <c r="W557" s="327"/>
      <c r="X557" s="367"/>
      <c r="Y557" s="367"/>
      <c r="Z557" s="327"/>
      <c r="AA557" s="327"/>
    </row>
    <row r="558" spans="1:27" x14ac:dyDescent="0.3">
      <c r="A558" s="228"/>
      <c r="B558" s="275" t="s">
        <v>40</v>
      </c>
      <c r="C558" s="277"/>
      <c r="D558" s="277"/>
      <c r="E558" s="277"/>
      <c r="F558" s="229">
        <f>SUM(F561:F570)</f>
        <v>1423</v>
      </c>
      <c r="G558" s="229"/>
      <c r="H558" s="229">
        <f>SUM(H561:H570)</f>
        <v>1394</v>
      </c>
      <c r="I558" s="229"/>
      <c r="J558" s="230">
        <f>H558/$F558*100</f>
        <v>97.962052002810964</v>
      </c>
      <c r="K558" s="230"/>
      <c r="L558" s="229">
        <f>SUM(L561:L570)</f>
        <v>1332</v>
      </c>
      <c r="M558" s="229"/>
      <c r="N558" s="230">
        <f>L558/$F558*100</f>
        <v>93.605059732958537</v>
      </c>
      <c r="O558" s="230"/>
      <c r="P558" s="229">
        <f>SUM(P561:P570)</f>
        <v>1261</v>
      </c>
      <c r="Q558" s="229"/>
      <c r="R558" s="230">
        <f>P558/$F558*100</f>
        <v>88.615600843288817</v>
      </c>
      <c r="S558" s="230"/>
      <c r="T558" s="229">
        <f>SUM(T561:T570)</f>
        <v>1134</v>
      </c>
      <c r="U558" s="229"/>
      <c r="V558" s="230">
        <f>T558/$F558*100</f>
        <v>79.690794096978209</v>
      </c>
      <c r="W558" s="230"/>
      <c r="X558" s="229">
        <v>0</v>
      </c>
      <c r="Y558" s="229"/>
      <c r="Z558" s="230">
        <v>0</v>
      </c>
      <c r="AA558" s="230"/>
    </row>
    <row r="559" spans="1:27" x14ac:dyDescent="0.3">
      <c r="A559" s="228"/>
      <c r="B559" s="276" t="s">
        <v>41</v>
      </c>
      <c r="C559" s="277"/>
      <c r="D559" s="277"/>
      <c r="E559" s="277"/>
      <c r="F559" s="229"/>
      <c r="G559" s="229"/>
      <c r="H559" s="229"/>
      <c r="I559" s="229"/>
      <c r="J559" s="230"/>
      <c r="K559" s="230"/>
      <c r="L559" s="229"/>
      <c r="M559" s="229"/>
      <c r="N559" s="230"/>
      <c r="O559" s="230"/>
      <c r="P559" s="229"/>
      <c r="Q559" s="229"/>
      <c r="R559" s="230"/>
      <c r="S559" s="230"/>
      <c r="T559" s="229"/>
      <c r="U559" s="229"/>
      <c r="V559" s="230"/>
      <c r="W559" s="230"/>
      <c r="X559" s="229"/>
      <c r="Y559" s="229"/>
      <c r="Z559" s="230"/>
      <c r="AA559" s="230"/>
    </row>
    <row r="560" spans="1:27" s="224" customFormat="1" ht="4.8" customHeight="1" x14ac:dyDescent="0.3">
      <c r="A560" s="18"/>
      <c r="B560" s="164"/>
      <c r="C560" s="164"/>
      <c r="D560" s="164"/>
      <c r="E560" s="164"/>
      <c r="F560" s="367"/>
      <c r="G560" s="367"/>
      <c r="H560" s="367"/>
      <c r="I560" s="367"/>
      <c r="J560" s="327"/>
      <c r="K560" s="327"/>
      <c r="L560" s="367"/>
      <c r="M560" s="367"/>
      <c r="N560" s="327"/>
      <c r="O560" s="327"/>
      <c r="P560" s="367"/>
      <c r="Q560" s="367"/>
      <c r="R560" s="327"/>
      <c r="S560" s="327"/>
      <c r="T560" s="367"/>
      <c r="U560" s="367"/>
      <c r="V560" s="327"/>
      <c r="W560" s="327"/>
      <c r="X560" s="367"/>
      <c r="Y560" s="367"/>
      <c r="Z560" s="327"/>
      <c r="AA560" s="327"/>
    </row>
    <row r="561" spans="1:27" x14ac:dyDescent="0.3">
      <c r="A561" s="18"/>
      <c r="B561" s="164"/>
      <c r="C561" s="252" t="s">
        <v>48</v>
      </c>
      <c r="D561" s="252"/>
      <c r="E561" s="252"/>
      <c r="F561" s="329">
        <v>895</v>
      </c>
      <c r="G561" s="329"/>
      <c r="H561" s="329">
        <v>878</v>
      </c>
      <c r="I561" s="329"/>
      <c r="J561" s="382">
        <f t="shared" ref="J561:J570" si="311">+H561/$F561*100</f>
        <v>98.100558659217867</v>
      </c>
      <c r="K561" s="382"/>
      <c r="L561" s="329">
        <v>839</v>
      </c>
      <c r="M561" s="329"/>
      <c r="N561" s="382">
        <f>+L561/$F561*100</f>
        <v>93.743016759776538</v>
      </c>
      <c r="O561" s="382"/>
      <c r="P561" s="329">
        <v>787</v>
      </c>
      <c r="Q561" s="329"/>
      <c r="R561" s="382">
        <f t="shared" ref="R561" si="312">+P561/$F561*100</f>
        <v>87.932960893854755</v>
      </c>
      <c r="S561" s="382"/>
      <c r="T561" s="329">
        <v>710</v>
      </c>
      <c r="U561" s="329"/>
      <c r="V561" s="382">
        <f t="shared" ref="V561" si="313">+T561/$F561*100</f>
        <v>79.329608938547494</v>
      </c>
      <c r="W561" s="382"/>
      <c r="X561" s="329">
        <v>0</v>
      </c>
      <c r="Y561" s="329"/>
      <c r="Z561" s="329">
        <v>0</v>
      </c>
      <c r="AA561" s="329"/>
    </row>
    <row r="562" spans="1:27" x14ac:dyDescent="0.3">
      <c r="A562" s="18"/>
      <c r="B562" s="164"/>
      <c r="C562" s="387" t="s">
        <v>49</v>
      </c>
      <c r="D562" s="387"/>
      <c r="E562" s="387"/>
      <c r="F562" s="329"/>
      <c r="G562" s="329"/>
      <c r="H562" s="329"/>
      <c r="I562" s="329"/>
      <c r="J562" s="382"/>
      <c r="K562" s="382"/>
      <c r="L562" s="329"/>
      <c r="M562" s="329"/>
      <c r="N562" s="382"/>
      <c r="O562" s="382"/>
      <c r="P562" s="329"/>
      <c r="Q562" s="329"/>
      <c r="R562" s="382"/>
      <c r="S562" s="382"/>
      <c r="T562" s="329"/>
      <c r="U562" s="329"/>
      <c r="V562" s="382"/>
      <c r="W562" s="382"/>
      <c r="X562" s="329"/>
      <c r="Y562" s="329"/>
      <c r="Z562" s="329"/>
      <c r="AA562" s="329"/>
    </row>
    <row r="563" spans="1:27" ht="4.8" customHeight="1" x14ac:dyDescent="0.3">
      <c r="A563" s="18"/>
      <c r="B563" s="164"/>
      <c r="C563" s="164"/>
      <c r="D563" s="164"/>
      <c r="E563" s="164"/>
      <c r="F563" s="329"/>
      <c r="G563" s="329"/>
      <c r="H563" s="329"/>
      <c r="I563" s="329"/>
      <c r="J563" s="382"/>
      <c r="K563" s="382"/>
      <c r="L563" s="329"/>
      <c r="M563" s="329"/>
      <c r="N563" s="382"/>
      <c r="O563" s="382"/>
      <c r="P563" s="329"/>
      <c r="Q563" s="329"/>
      <c r="R563" s="382"/>
      <c r="S563" s="382"/>
      <c r="T563" s="329"/>
      <c r="U563" s="329"/>
      <c r="V563" s="382"/>
      <c r="W563" s="382"/>
      <c r="X563" s="329"/>
      <c r="Y563" s="329"/>
      <c r="Z563" s="329"/>
      <c r="AA563" s="329"/>
    </row>
    <row r="564" spans="1:27" x14ac:dyDescent="0.3">
      <c r="A564" s="18"/>
      <c r="B564" s="164"/>
      <c r="C564" s="252" t="s">
        <v>50</v>
      </c>
      <c r="D564" s="252"/>
      <c r="E564" s="252"/>
      <c r="F564" s="329">
        <v>141</v>
      </c>
      <c r="G564" s="329"/>
      <c r="H564" s="329">
        <v>139</v>
      </c>
      <c r="I564" s="329"/>
      <c r="J564" s="382">
        <f t="shared" si="311"/>
        <v>98.581560283687935</v>
      </c>
      <c r="K564" s="382"/>
      <c r="L564" s="329">
        <v>132</v>
      </c>
      <c r="M564" s="329"/>
      <c r="N564" s="382">
        <f>+L564/$F564*100</f>
        <v>93.61702127659575</v>
      </c>
      <c r="O564" s="382"/>
      <c r="P564" s="329">
        <v>127</v>
      </c>
      <c r="Q564" s="329"/>
      <c r="R564" s="382">
        <f t="shared" ref="R564" si="314">+P564/$F564*100</f>
        <v>90.070921985815602</v>
      </c>
      <c r="S564" s="382"/>
      <c r="T564" s="329">
        <v>114</v>
      </c>
      <c r="U564" s="329"/>
      <c r="V564" s="382">
        <f t="shared" ref="V564" si="315">+T564/$F564*100</f>
        <v>80.851063829787222</v>
      </c>
      <c r="W564" s="382"/>
      <c r="X564" s="329">
        <v>0</v>
      </c>
      <c r="Y564" s="329"/>
      <c r="Z564" s="329">
        <v>0</v>
      </c>
      <c r="AA564" s="329"/>
    </row>
    <row r="565" spans="1:27" x14ac:dyDescent="0.3">
      <c r="A565" s="18"/>
      <c r="B565" s="164"/>
      <c r="C565" s="387" t="s">
        <v>51</v>
      </c>
      <c r="D565" s="387"/>
      <c r="E565" s="387"/>
      <c r="F565" s="329"/>
      <c r="G565" s="329"/>
      <c r="H565" s="329"/>
      <c r="I565" s="329"/>
      <c r="J565" s="382"/>
      <c r="K565" s="382"/>
      <c r="L565" s="329"/>
      <c r="M565" s="329"/>
      <c r="N565" s="382"/>
      <c r="O565" s="382"/>
      <c r="P565" s="329"/>
      <c r="Q565" s="329"/>
      <c r="R565" s="382"/>
      <c r="S565" s="382"/>
      <c r="T565" s="329"/>
      <c r="U565" s="329"/>
      <c r="V565" s="382"/>
      <c r="W565" s="382"/>
      <c r="X565" s="329"/>
      <c r="Y565" s="329"/>
      <c r="Z565" s="329"/>
      <c r="AA565" s="329"/>
    </row>
    <row r="566" spans="1:27" ht="4.8" customHeight="1" x14ac:dyDescent="0.3">
      <c r="A566" s="18"/>
      <c r="B566" s="164"/>
      <c r="C566" s="164"/>
      <c r="D566" s="164"/>
      <c r="E566" s="164"/>
      <c r="F566" s="329"/>
      <c r="G566" s="329"/>
      <c r="H566" s="329"/>
      <c r="I566" s="329"/>
      <c r="J566" s="382"/>
      <c r="K566" s="382"/>
      <c r="L566" s="329"/>
      <c r="M566" s="329"/>
      <c r="N566" s="382"/>
      <c r="O566" s="382"/>
      <c r="P566" s="329"/>
      <c r="Q566" s="329"/>
      <c r="R566" s="382"/>
      <c r="S566" s="382"/>
      <c r="T566" s="329"/>
      <c r="U566" s="329"/>
      <c r="V566" s="382"/>
      <c r="W566" s="382"/>
      <c r="X566" s="329"/>
      <c r="Y566" s="329"/>
      <c r="Z566" s="329"/>
      <c r="AA566" s="329"/>
    </row>
    <row r="567" spans="1:27" x14ac:dyDescent="0.3">
      <c r="A567" s="18"/>
      <c r="B567" s="164"/>
      <c r="C567" s="252" t="s">
        <v>52</v>
      </c>
      <c r="D567" s="252"/>
      <c r="E567" s="252"/>
      <c r="F567" s="329">
        <v>224</v>
      </c>
      <c r="G567" s="329"/>
      <c r="H567" s="329">
        <v>218</v>
      </c>
      <c r="I567" s="329"/>
      <c r="J567" s="382">
        <f t="shared" si="311"/>
        <v>97.321428571428569</v>
      </c>
      <c r="K567" s="382"/>
      <c r="L567" s="329">
        <v>211</v>
      </c>
      <c r="M567" s="329"/>
      <c r="N567" s="382">
        <f>+L567/$F567*100</f>
        <v>94.196428571428569</v>
      </c>
      <c r="O567" s="382"/>
      <c r="P567" s="329">
        <v>205</v>
      </c>
      <c r="Q567" s="329"/>
      <c r="R567" s="382">
        <f t="shared" ref="R567" si="316">+P567/$F567*100</f>
        <v>91.517857142857139</v>
      </c>
      <c r="S567" s="382"/>
      <c r="T567" s="329">
        <v>183</v>
      </c>
      <c r="U567" s="329"/>
      <c r="V567" s="382">
        <f t="shared" ref="V567" si="317">+T567/$F567*100</f>
        <v>81.696428571428569</v>
      </c>
      <c r="W567" s="382"/>
      <c r="X567" s="329">
        <v>0</v>
      </c>
      <c r="Y567" s="329"/>
      <c r="Z567" s="329">
        <v>0</v>
      </c>
      <c r="AA567" s="329"/>
    </row>
    <row r="568" spans="1:27" x14ac:dyDescent="0.3">
      <c r="A568" s="18"/>
      <c r="B568" s="164"/>
      <c r="C568" s="387" t="s">
        <v>53</v>
      </c>
      <c r="D568" s="387"/>
      <c r="E568" s="387"/>
      <c r="F568" s="329"/>
      <c r="G568" s="329"/>
      <c r="H568" s="329"/>
      <c r="I568" s="329"/>
      <c r="J568" s="382"/>
      <c r="K568" s="382"/>
      <c r="L568" s="329"/>
      <c r="M568" s="329"/>
      <c r="N568" s="382"/>
      <c r="O568" s="382"/>
      <c r="P568" s="329"/>
      <c r="Q568" s="329"/>
      <c r="R568" s="382"/>
      <c r="S568" s="382"/>
      <c r="T568" s="329"/>
      <c r="U568" s="329"/>
      <c r="V568" s="382"/>
      <c r="W568" s="382"/>
      <c r="X568" s="329"/>
      <c r="Y568" s="329"/>
      <c r="Z568" s="329"/>
      <c r="AA568" s="329"/>
    </row>
    <row r="569" spans="1:27" ht="4.8" customHeight="1" x14ac:dyDescent="0.3">
      <c r="A569" s="18"/>
      <c r="B569" s="164"/>
      <c r="C569" s="164"/>
      <c r="D569" s="164"/>
      <c r="E569" s="164"/>
      <c r="F569" s="329"/>
      <c r="G569" s="329"/>
      <c r="H569" s="329"/>
      <c r="I569" s="329"/>
      <c r="J569" s="382"/>
      <c r="K569" s="382"/>
      <c r="L569" s="329"/>
      <c r="M569" s="329"/>
      <c r="N569" s="382"/>
      <c r="O569" s="382"/>
      <c r="P569" s="329"/>
      <c r="Q569" s="329"/>
      <c r="R569" s="382"/>
      <c r="S569" s="382"/>
      <c r="T569" s="329"/>
      <c r="U569" s="329"/>
      <c r="V569" s="382"/>
      <c r="W569" s="382"/>
      <c r="X569" s="329"/>
      <c r="Y569" s="329"/>
      <c r="Z569" s="329"/>
      <c r="AA569" s="329"/>
    </row>
    <row r="570" spans="1:27" x14ac:dyDescent="0.3">
      <c r="A570" s="18"/>
      <c r="B570" s="164"/>
      <c r="C570" s="252" t="s">
        <v>54</v>
      </c>
      <c r="D570" s="252"/>
      <c r="E570" s="252"/>
      <c r="F570" s="329">
        <v>163</v>
      </c>
      <c r="G570" s="329"/>
      <c r="H570" s="329">
        <v>159</v>
      </c>
      <c r="I570" s="329"/>
      <c r="J570" s="382">
        <f t="shared" si="311"/>
        <v>97.546012269938657</v>
      </c>
      <c r="K570" s="382"/>
      <c r="L570" s="329">
        <v>150</v>
      </c>
      <c r="M570" s="329"/>
      <c r="N570" s="382">
        <f>+L570/$F570*100</f>
        <v>92.024539877300612</v>
      </c>
      <c r="O570" s="382"/>
      <c r="P570" s="329">
        <v>142</v>
      </c>
      <c r="Q570" s="329"/>
      <c r="R570" s="382">
        <f t="shared" ref="R570" si="318">+P570/$F570*100</f>
        <v>87.116564417177912</v>
      </c>
      <c r="S570" s="382"/>
      <c r="T570" s="329">
        <v>127</v>
      </c>
      <c r="U570" s="329"/>
      <c r="V570" s="382">
        <f t="shared" ref="V570" si="319">+T570/$F570*100</f>
        <v>77.914110429447859</v>
      </c>
      <c r="W570" s="382"/>
      <c r="X570" s="329">
        <v>0</v>
      </c>
      <c r="Y570" s="329"/>
      <c r="Z570" s="329">
        <v>0</v>
      </c>
      <c r="AA570" s="329"/>
    </row>
    <row r="571" spans="1:27" x14ac:dyDescent="0.3">
      <c r="A571" s="18"/>
      <c r="B571" s="164"/>
      <c r="C571" s="387" t="s">
        <v>55</v>
      </c>
      <c r="D571" s="387"/>
      <c r="E571" s="387"/>
      <c r="F571" s="329"/>
      <c r="G571" s="329"/>
      <c r="H571" s="329"/>
      <c r="I571" s="329"/>
      <c r="J571" s="382"/>
      <c r="K571" s="382"/>
      <c r="L571" s="329"/>
      <c r="M571" s="329"/>
      <c r="N571" s="382"/>
      <c r="O571" s="382"/>
      <c r="P571" s="329"/>
      <c r="Q571" s="329"/>
      <c r="R571" s="382"/>
      <c r="S571" s="382"/>
      <c r="T571" s="329"/>
      <c r="U571" s="329"/>
      <c r="V571" s="382"/>
      <c r="W571" s="382"/>
      <c r="X571" s="329"/>
      <c r="Y571" s="329"/>
      <c r="Z571" s="329"/>
      <c r="AA571" s="329"/>
    </row>
    <row r="572" spans="1:27" x14ac:dyDescent="0.3">
      <c r="A572" s="18"/>
      <c r="B572" s="164"/>
      <c r="C572" s="164"/>
      <c r="D572" s="164"/>
      <c r="E572" s="164"/>
      <c r="F572" s="329"/>
      <c r="G572" s="329"/>
      <c r="H572" s="329"/>
      <c r="I572" s="329"/>
      <c r="J572" s="382"/>
      <c r="K572" s="382"/>
      <c r="L572" s="329"/>
      <c r="M572" s="329"/>
      <c r="N572" s="382"/>
      <c r="O572" s="382"/>
      <c r="P572" s="329"/>
      <c r="Q572" s="329"/>
      <c r="R572" s="382"/>
      <c r="S572" s="382"/>
      <c r="T572" s="329"/>
      <c r="U572" s="329"/>
      <c r="V572" s="382"/>
      <c r="W572" s="382"/>
      <c r="X572" s="329"/>
      <c r="Y572" s="329"/>
      <c r="Z572" s="329"/>
      <c r="AA572" s="329"/>
    </row>
    <row r="573" spans="1:27" ht="13.2" customHeight="1" x14ac:dyDescent="0.3">
      <c r="A573" s="228"/>
      <c r="B573" s="275" t="s">
        <v>64</v>
      </c>
      <c r="C573" s="275"/>
      <c r="D573" s="275"/>
      <c r="E573" s="275"/>
      <c r="F573" s="229">
        <f>SUM(F576:F579)</f>
        <v>566</v>
      </c>
      <c r="G573" s="229"/>
      <c r="H573" s="229">
        <f>SUM(H576:H579)</f>
        <v>552</v>
      </c>
      <c r="I573" s="229"/>
      <c r="J573" s="230">
        <f>H573/$F573*100</f>
        <v>97.526501766784463</v>
      </c>
      <c r="K573" s="230"/>
      <c r="L573" s="229">
        <f>SUM(L576:L579)</f>
        <v>518</v>
      </c>
      <c r="M573" s="229"/>
      <c r="N573" s="230">
        <f>L573/$F573*100</f>
        <v>91.519434628975262</v>
      </c>
      <c r="O573" s="230"/>
      <c r="P573" s="229">
        <f>SUM(P576:P579)</f>
        <v>498</v>
      </c>
      <c r="Q573" s="229"/>
      <c r="R573" s="230">
        <f>P573/$F573*100</f>
        <v>87.985865724381625</v>
      </c>
      <c r="S573" s="230"/>
      <c r="T573" s="229">
        <f>SUM(T576:T579)</f>
        <v>439</v>
      </c>
      <c r="U573" s="229"/>
      <c r="V573" s="230">
        <f>T573/$F573*100</f>
        <v>77.561837455830386</v>
      </c>
      <c r="W573" s="230"/>
      <c r="X573" s="229">
        <v>0</v>
      </c>
      <c r="Y573" s="229"/>
      <c r="Z573" s="230">
        <v>0</v>
      </c>
      <c r="AA573" s="230"/>
    </row>
    <row r="574" spans="1:27" x14ac:dyDescent="0.3">
      <c r="A574" s="228"/>
      <c r="B574" s="276" t="s">
        <v>165</v>
      </c>
      <c r="C574" s="277"/>
      <c r="D574" s="277"/>
      <c r="E574" s="114"/>
      <c r="F574" s="229"/>
      <c r="G574" s="229"/>
      <c r="H574" s="229"/>
      <c r="I574" s="229"/>
      <c r="J574" s="230"/>
      <c r="K574" s="230"/>
      <c r="L574" s="229"/>
      <c r="M574" s="229"/>
      <c r="N574" s="230"/>
      <c r="O574" s="230"/>
      <c r="P574" s="229"/>
      <c r="Q574" s="229"/>
      <c r="R574" s="230"/>
      <c r="S574" s="230"/>
      <c r="T574" s="229"/>
      <c r="U574" s="229"/>
      <c r="V574" s="230"/>
      <c r="W574" s="230"/>
      <c r="X574" s="229"/>
      <c r="Y574" s="229"/>
      <c r="Z574" s="230"/>
      <c r="AA574" s="230"/>
    </row>
    <row r="575" spans="1:27" s="224" customFormat="1" ht="4.8" customHeight="1" x14ac:dyDescent="0.3">
      <c r="A575" s="18"/>
      <c r="B575" s="164"/>
      <c r="C575" s="164"/>
      <c r="D575" s="164"/>
      <c r="E575" s="164"/>
      <c r="F575" s="367"/>
      <c r="G575" s="367"/>
      <c r="H575" s="367"/>
      <c r="I575" s="367"/>
      <c r="J575" s="327"/>
      <c r="K575" s="327"/>
      <c r="L575" s="367"/>
      <c r="M575" s="367"/>
      <c r="N575" s="327"/>
      <c r="O575" s="327"/>
      <c r="P575" s="367"/>
      <c r="Q575" s="367"/>
      <c r="R575" s="327"/>
      <c r="S575" s="327"/>
      <c r="T575" s="367"/>
      <c r="U575" s="367"/>
      <c r="V575" s="327"/>
      <c r="W575" s="327"/>
      <c r="X575" s="367"/>
      <c r="Y575" s="367"/>
      <c r="Z575" s="327"/>
      <c r="AA575" s="327"/>
    </row>
    <row r="576" spans="1:27" x14ac:dyDescent="0.3">
      <c r="A576" s="18"/>
      <c r="B576" s="164"/>
      <c r="C576" s="116" t="s">
        <v>56</v>
      </c>
      <c r="D576" s="164"/>
      <c r="E576" s="164"/>
      <c r="F576" s="329">
        <v>104</v>
      </c>
      <c r="G576" s="329"/>
      <c r="H576" s="329">
        <v>100</v>
      </c>
      <c r="I576" s="329"/>
      <c r="J576" s="382">
        <f t="shared" ref="J576:J579" si="320">+H576/$F576*100</f>
        <v>96.15384615384616</v>
      </c>
      <c r="K576" s="382"/>
      <c r="L576" s="329">
        <v>93</v>
      </c>
      <c r="M576" s="329"/>
      <c r="N576" s="382">
        <f>+L576/$F576*100</f>
        <v>89.423076923076934</v>
      </c>
      <c r="O576" s="382"/>
      <c r="P576" s="329">
        <v>91</v>
      </c>
      <c r="Q576" s="329"/>
      <c r="R576" s="382">
        <f t="shared" ref="R576" si="321">+P576/$F576*100</f>
        <v>87.5</v>
      </c>
      <c r="S576" s="382"/>
      <c r="T576" s="329">
        <v>80</v>
      </c>
      <c r="U576" s="329"/>
      <c r="V576" s="382">
        <f t="shared" ref="V576" si="322">+T576/$F576*100</f>
        <v>76.923076923076934</v>
      </c>
      <c r="W576" s="382"/>
      <c r="X576" s="329">
        <v>0</v>
      </c>
      <c r="Y576" s="329"/>
      <c r="Z576" s="329">
        <v>0</v>
      </c>
      <c r="AA576" s="329"/>
    </row>
    <row r="577" spans="1:27" x14ac:dyDescent="0.3">
      <c r="A577" s="18"/>
      <c r="B577" s="164"/>
      <c r="C577" s="331" t="s">
        <v>57</v>
      </c>
      <c r="D577" s="164"/>
      <c r="E577" s="164"/>
      <c r="F577" s="329"/>
      <c r="G577" s="329"/>
      <c r="H577" s="329"/>
      <c r="I577" s="329"/>
      <c r="J577" s="382"/>
      <c r="K577" s="382"/>
      <c r="L577" s="329"/>
      <c r="M577" s="329"/>
      <c r="N577" s="382"/>
      <c r="O577" s="382"/>
      <c r="P577" s="329"/>
      <c r="Q577" s="329"/>
      <c r="R577" s="382"/>
      <c r="S577" s="382"/>
      <c r="T577" s="329"/>
      <c r="U577" s="329"/>
      <c r="V577" s="382"/>
      <c r="W577" s="382"/>
      <c r="X577" s="329"/>
      <c r="Y577" s="329"/>
      <c r="Z577" s="329"/>
      <c r="AA577" s="329"/>
    </row>
    <row r="578" spans="1:27" ht="4.8" customHeight="1" x14ac:dyDescent="0.3">
      <c r="A578" s="18"/>
      <c r="B578" s="164"/>
      <c r="C578" s="164"/>
      <c r="D578" s="164"/>
      <c r="E578" s="164"/>
      <c r="F578" s="329"/>
      <c r="G578" s="329"/>
      <c r="H578" s="329"/>
      <c r="I578" s="329"/>
      <c r="J578" s="382"/>
      <c r="K578" s="382"/>
      <c r="L578" s="329"/>
      <c r="M578" s="329"/>
      <c r="N578" s="382"/>
      <c r="O578" s="382"/>
      <c r="P578" s="329"/>
      <c r="Q578" s="329"/>
      <c r="R578" s="382"/>
      <c r="S578" s="382"/>
      <c r="T578" s="329"/>
      <c r="U578" s="329"/>
      <c r="V578" s="382"/>
      <c r="W578" s="382"/>
      <c r="X578" s="329"/>
      <c r="Y578" s="329"/>
      <c r="Z578" s="329"/>
      <c r="AA578" s="329"/>
    </row>
    <row r="579" spans="1:27" x14ac:dyDescent="0.3">
      <c r="A579" s="18"/>
      <c r="B579" s="164"/>
      <c r="C579" s="116" t="s">
        <v>58</v>
      </c>
      <c r="D579" s="164"/>
      <c r="E579" s="164"/>
      <c r="F579" s="329">
        <v>462</v>
      </c>
      <c r="G579" s="329"/>
      <c r="H579" s="329">
        <v>452</v>
      </c>
      <c r="I579" s="329"/>
      <c r="J579" s="382">
        <f t="shared" si="320"/>
        <v>97.835497835497833</v>
      </c>
      <c r="K579" s="382"/>
      <c r="L579" s="329">
        <v>425</v>
      </c>
      <c r="M579" s="329"/>
      <c r="N579" s="382">
        <f>+L579/$F579*100</f>
        <v>91.991341991341997</v>
      </c>
      <c r="O579" s="382"/>
      <c r="P579" s="329">
        <v>407</v>
      </c>
      <c r="Q579" s="329"/>
      <c r="R579" s="382">
        <f t="shared" ref="R579" si="323">+P579/$F579*100</f>
        <v>88.095238095238088</v>
      </c>
      <c r="S579" s="382"/>
      <c r="T579" s="329">
        <v>359</v>
      </c>
      <c r="U579" s="329"/>
      <c r="V579" s="382">
        <f t="shared" ref="V579" si="324">+T579/$F579*100</f>
        <v>77.705627705627705</v>
      </c>
      <c r="W579" s="382"/>
      <c r="X579" s="329">
        <v>0</v>
      </c>
      <c r="Y579" s="329"/>
      <c r="Z579" s="329">
        <v>0</v>
      </c>
      <c r="AA579" s="329"/>
    </row>
    <row r="580" spans="1:27" x14ac:dyDescent="0.3">
      <c r="A580" s="18"/>
      <c r="B580" s="164"/>
      <c r="C580" s="331" t="s">
        <v>59</v>
      </c>
      <c r="D580" s="164"/>
      <c r="E580" s="164"/>
      <c r="F580" s="329"/>
      <c r="G580" s="329"/>
      <c r="H580" s="329"/>
      <c r="I580" s="329"/>
      <c r="J580" s="382"/>
      <c r="K580" s="382"/>
      <c r="L580" s="329"/>
      <c r="M580" s="329"/>
      <c r="N580" s="382"/>
      <c r="O580" s="382"/>
      <c r="P580" s="329"/>
      <c r="Q580" s="329"/>
      <c r="R580" s="382"/>
      <c r="S580" s="382"/>
      <c r="T580" s="329"/>
      <c r="U580" s="329"/>
      <c r="V580" s="382"/>
      <c r="W580" s="382"/>
      <c r="X580" s="329"/>
      <c r="Y580" s="329"/>
      <c r="Z580" s="329"/>
      <c r="AA580" s="329"/>
    </row>
    <row r="581" spans="1:27" ht="13.8" thickBot="1" x14ac:dyDescent="0.35">
      <c r="A581" s="72"/>
      <c r="B581" s="371"/>
      <c r="C581" s="371"/>
      <c r="D581" s="371"/>
      <c r="E581" s="371"/>
      <c r="F581" s="202"/>
      <c r="G581" s="202"/>
      <c r="H581" s="202"/>
      <c r="I581" s="202"/>
      <c r="J581" s="372"/>
      <c r="K581" s="372"/>
      <c r="L581" s="202"/>
      <c r="M581" s="202"/>
      <c r="N581" s="372"/>
      <c r="O581" s="372"/>
      <c r="P581" s="202"/>
      <c r="Q581" s="202"/>
      <c r="R581" s="372"/>
      <c r="S581" s="372"/>
      <c r="T581" s="202"/>
      <c r="U581" s="202"/>
      <c r="V581" s="372"/>
      <c r="W581" s="372"/>
      <c r="X581" s="202"/>
      <c r="Y581" s="202"/>
      <c r="Z581" s="372"/>
      <c r="AA581" s="372"/>
    </row>
    <row r="582" spans="1:27" x14ac:dyDescent="0.3">
      <c r="A582" s="353" t="s">
        <v>169</v>
      </c>
      <c r="B582" s="353"/>
      <c r="C582" s="353"/>
      <c r="D582" s="353"/>
      <c r="E582" s="353"/>
      <c r="F582" s="353"/>
      <c r="G582" s="353"/>
      <c r="H582" s="353"/>
      <c r="I582" s="353"/>
      <c r="J582" s="353"/>
      <c r="K582" s="353"/>
      <c r="L582" s="353"/>
      <c r="M582" s="353"/>
      <c r="N582" s="353"/>
      <c r="O582" s="353"/>
      <c r="P582" s="353"/>
      <c r="Q582" s="353"/>
      <c r="R582" s="353"/>
      <c r="S582" s="353"/>
      <c r="T582" s="353"/>
      <c r="U582" s="353"/>
      <c r="V582" s="353"/>
      <c r="W582" s="353"/>
      <c r="X582" s="353"/>
      <c r="Y582" s="353"/>
      <c r="Z582" s="353"/>
      <c r="AA582" s="353"/>
    </row>
    <row r="583" spans="1:27" x14ac:dyDescent="0.3">
      <c r="A583" s="354" t="s">
        <v>184</v>
      </c>
      <c r="B583" s="354"/>
      <c r="C583" s="354"/>
      <c r="D583" s="354"/>
      <c r="E583" s="354"/>
      <c r="F583" s="354"/>
      <c r="G583" s="354"/>
      <c r="H583" s="354"/>
      <c r="I583" s="354"/>
      <c r="J583" s="354"/>
      <c r="K583" s="354"/>
      <c r="L583" s="354"/>
      <c r="M583" s="354"/>
      <c r="N583" s="354"/>
      <c r="O583" s="354"/>
      <c r="P583" s="354"/>
      <c r="Q583" s="354"/>
      <c r="R583" s="354"/>
      <c r="S583" s="354"/>
      <c r="T583" s="354"/>
      <c r="U583" s="354"/>
      <c r="V583" s="354"/>
      <c r="W583" s="354"/>
      <c r="X583" s="354"/>
      <c r="Y583" s="354"/>
      <c r="Z583" s="354"/>
      <c r="AA583" s="354"/>
    </row>
    <row r="584" spans="1:27" ht="13.8" thickBot="1" x14ac:dyDescent="0.35">
      <c r="A584" s="18"/>
      <c r="B584" s="18"/>
      <c r="C584" s="18"/>
      <c r="D584" s="18"/>
      <c r="E584" s="18"/>
      <c r="F584" s="329"/>
      <c r="G584" s="329"/>
      <c r="H584" s="329"/>
      <c r="I584" s="329"/>
      <c r="J584" s="330"/>
      <c r="K584" s="330"/>
      <c r="L584" s="329"/>
      <c r="M584" s="329"/>
      <c r="N584" s="18"/>
      <c r="O584" s="18"/>
      <c r="P584" s="329"/>
      <c r="Q584" s="329"/>
      <c r="R584" s="330"/>
      <c r="S584" s="330"/>
      <c r="T584" s="329"/>
      <c r="U584" s="329"/>
      <c r="V584" s="18"/>
      <c r="W584" s="18"/>
      <c r="X584" s="329"/>
      <c r="Y584" s="329"/>
      <c r="Z584" s="330"/>
      <c r="AA584" s="330"/>
    </row>
    <row r="585" spans="1:27" ht="36" customHeight="1" thickBot="1" x14ac:dyDescent="0.35">
      <c r="A585" s="355"/>
      <c r="B585" s="317" t="s">
        <v>220</v>
      </c>
      <c r="C585" s="317"/>
      <c r="D585" s="317"/>
      <c r="E585" s="318"/>
      <c r="F585" s="293" t="s">
        <v>25</v>
      </c>
      <c r="G585" s="356"/>
      <c r="H585" s="357" t="s">
        <v>32</v>
      </c>
      <c r="I585" s="357"/>
      <c r="J585" s="357"/>
      <c r="K585" s="358"/>
      <c r="L585" s="357" t="s">
        <v>21</v>
      </c>
      <c r="M585" s="357"/>
      <c r="N585" s="357"/>
      <c r="O585" s="358"/>
      <c r="P585" s="357" t="s">
        <v>29</v>
      </c>
      <c r="Q585" s="357"/>
      <c r="R585" s="357"/>
      <c r="S585" s="358"/>
      <c r="T585" s="357" t="s">
        <v>31</v>
      </c>
      <c r="U585" s="357"/>
      <c r="V585" s="357"/>
      <c r="W585" s="358"/>
      <c r="X585" s="357" t="s">
        <v>30</v>
      </c>
      <c r="Y585" s="357"/>
      <c r="Z585" s="357"/>
      <c r="AA585" s="358"/>
    </row>
    <row r="586" spans="1:27" ht="37.200000000000003" customHeight="1" x14ac:dyDescent="0.3">
      <c r="A586" s="167"/>
      <c r="B586" s="301"/>
      <c r="C586" s="301"/>
      <c r="D586" s="301"/>
      <c r="E586" s="312"/>
      <c r="F586" s="298"/>
      <c r="G586" s="359"/>
      <c r="H586" s="302" t="s">
        <v>134</v>
      </c>
      <c r="I586" s="360"/>
      <c r="J586" s="303" t="s">
        <v>118</v>
      </c>
      <c r="K586" s="303"/>
      <c r="L586" s="302" t="s">
        <v>134</v>
      </c>
      <c r="M586" s="360"/>
      <c r="N586" s="303" t="s">
        <v>118</v>
      </c>
      <c r="O586" s="303"/>
      <c r="P586" s="302" t="s">
        <v>134</v>
      </c>
      <c r="Q586" s="360"/>
      <c r="R586" s="303" t="s">
        <v>118</v>
      </c>
      <c r="S586" s="303"/>
      <c r="T586" s="302" t="s">
        <v>134</v>
      </c>
      <c r="U586" s="360"/>
      <c r="V586" s="303" t="s">
        <v>118</v>
      </c>
      <c r="W586" s="303"/>
      <c r="X586" s="302" t="s">
        <v>134</v>
      </c>
      <c r="Y586" s="360"/>
      <c r="Z586" s="303" t="s">
        <v>118</v>
      </c>
      <c r="AA586" s="303"/>
    </row>
    <row r="587" spans="1:27" ht="18.600000000000001" customHeight="1" thickBot="1" x14ac:dyDescent="0.35">
      <c r="A587" s="72"/>
      <c r="B587" s="361"/>
      <c r="C587" s="361"/>
      <c r="D587" s="361"/>
      <c r="E587" s="307"/>
      <c r="F587" s="362"/>
      <c r="G587" s="363"/>
      <c r="H587" s="364"/>
      <c r="I587" s="364"/>
      <c r="J587" s="310" t="s">
        <v>62</v>
      </c>
      <c r="K587" s="310"/>
      <c r="L587" s="364"/>
      <c r="M587" s="364"/>
      <c r="N587" s="310" t="s">
        <v>62</v>
      </c>
      <c r="O587" s="310"/>
      <c r="P587" s="364"/>
      <c r="Q587" s="364"/>
      <c r="R587" s="310" t="s">
        <v>62</v>
      </c>
      <c r="S587" s="310"/>
      <c r="T587" s="364"/>
      <c r="U587" s="364"/>
      <c r="V587" s="310" t="s">
        <v>62</v>
      </c>
      <c r="W587" s="310"/>
      <c r="X587" s="364"/>
      <c r="Y587" s="364"/>
      <c r="Z587" s="310" t="s">
        <v>62</v>
      </c>
      <c r="AA587" s="310"/>
    </row>
    <row r="588" spans="1:27" ht="4.8" customHeight="1" x14ac:dyDescent="0.3">
      <c r="A588" s="355"/>
      <c r="B588" s="318"/>
      <c r="C588" s="318"/>
      <c r="D588" s="318"/>
      <c r="E588" s="318"/>
      <c r="F588" s="294"/>
      <c r="G588" s="356"/>
      <c r="H588" s="365"/>
      <c r="I588" s="365"/>
      <c r="J588" s="322"/>
      <c r="K588" s="322"/>
      <c r="L588" s="365"/>
      <c r="M588" s="365"/>
      <c r="N588" s="322"/>
      <c r="O588" s="322"/>
      <c r="P588" s="365"/>
      <c r="Q588" s="365"/>
      <c r="R588" s="322"/>
      <c r="S588" s="322"/>
      <c r="T588" s="365"/>
      <c r="U588" s="365"/>
      <c r="V588" s="322"/>
      <c r="W588" s="322"/>
      <c r="X588" s="365"/>
      <c r="Y588" s="365"/>
      <c r="Z588" s="322"/>
      <c r="AA588" s="322"/>
    </row>
    <row r="589" spans="1:27" x14ac:dyDescent="0.3">
      <c r="A589" s="271" t="s">
        <v>152</v>
      </c>
      <c r="B589" s="271"/>
      <c r="C589" s="271"/>
      <c r="D589" s="271"/>
      <c r="E589" s="271"/>
      <c r="F589" s="271"/>
      <c r="G589" s="271"/>
      <c r="H589" s="271"/>
      <c r="I589" s="271"/>
      <c r="J589" s="271"/>
      <c r="K589" s="271"/>
      <c r="L589" s="271"/>
      <c r="M589" s="271"/>
      <c r="N589" s="271"/>
      <c r="O589" s="271"/>
      <c r="P589" s="271"/>
      <c r="Q589" s="271"/>
      <c r="R589" s="271"/>
      <c r="S589" s="271"/>
      <c r="T589" s="271"/>
      <c r="U589" s="271"/>
      <c r="V589" s="271"/>
      <c r="W589" s="271"/>
      <c r="X589" s="271"/>
      <c r="Y589" s="271"/>
      <c r="Z589" s="271"/>
      <c r="AA589" s="271"/>
    </row>
    <row r="590" spans="1:27" x14ac:dyDescent="0.3">
      <c r="A590" s="272" t="s">
        <v>153</v>
      </c>
      <c r="B590" s="271"/>
      <c r="C590" s="271"/>
      <c r="D590" s="271"/>
      <c r="E590" s="271"/>
      <c r="F590" s="271"/>
      <c r="G590" s="271"/>
      <c r="H590" s="271"/>
      <c r="I590" s="271"/>
      <c r="J590" s="271"/>
      <c r="K590" s="271"/>
      <c r="L590" s="271"/>
      <c r="M590" s="271"/>
      <c r="N590" s="271"/>
      <c r="O590" s="271"/>
      <c r="P590" s="271"/>
      <c r="Q590" s="271"/>
      <c r="R590" s="271"/>
      <c r="S590" s="271"/>
      <c r="T590" s="271"/>
      <c r="U590" s="271"/>
      <c r="V590" s="271"/>
      <c r="W590" s="271"/>
      <c r="X590" s="271"/>
      <c r="Y590" s="271"/>
      <c r="Z590" s="271"/>
      <c r="AA590" s="271"/>
    </row>
    <row r="591" spans="1:27" s="224" customFormat="1" ht="4.8" customHeight="1" x14ac:dyDescent="0.3">
      <c r="A591" s="366"/>
      <c r="B591" s="366"/>
      <c r="C591" s="366"/>
      <c r="D591" s="366"/>
      <c r="E591" s="366"/>
      <c r="F591" s="366"/>
      <c r="G591" s="366"/>
      <c r="H591" s="366"/>
      <c r="I591" s="366"/>
      <c r="J591" s="366"/>
      <c r="K591" s="366"/>
      <c r="L591" s="366"/>
      <c r="M591" s="366"/>
      <c r="N591" s="366"/>
      <c r="O591" s="366"/>
      <c r="P591" s="366"/>
      <c r="Q591" s="366"/>
      <c r="R591" s="366"/>
      <c r="S591" s="366"/>
      <c r="T591" s="366"/>
      <c r="U591" s="366"/>
      <c r="V591" s="366"/>
      <c r="W591" s="366"/>
      <c r="X591" s="366"/>
      <c r="Y591" s="366"/>
      <c r="Z591" s="366"/>
      <c r="AA591" s="366"/>
    </row>
    <row r="592" spans="1:27" x14ac:dyDescent="0.3">
      <c r="A592" s="228"/>
      <c r="B592" s="275" t="s">
        <v>47</v>
      </c>
      <c r="C592" s="277"/>
      <c r="D592" s="277"/>
      <c r="E592" s="277"/>
      <c r="F592" s="229">
        <f>SUM(F595:F623)</f>
        <v>3001</v>
      </c>
      <c r="G592" s="229"/>
      <c r="H592" s="229">
        <f>SUM(H595:H623)</f>
        <v>2905</v>
      </c>
      <c r="I592" s="229"/>
      <c r="J592" s="230">
        <f>H592/$F592*100</f>
        <v>96.80106631122959</v>
      </c>
      <c r="K592" s="230"/>
      <c r="L592" s="229">
        <f>SUM(L595:L623)</f>
        <v>2726</v>
      </c>
      <c r="M592" s="229"/>
      <c r="N592" s="230">
        <f>L592/$F592*100</f>
        <v>90.836387870709771</v>
      </c>
      <c r="O592" s="230"/>
      <c r="P592" s="229">
        <f>SUM(P595:P623)</f>
        <v>2589</v>
      </c>
      <c r="Q592" s="229"/>
      <c r="R592" s="230">
        <f>P592/$F592*100</f>
        <v>86.271242919026989</v>
      </c>
      <c r="S592" s="230"/>
      <c r="T592" s="229">
        <f>SUM(T595:T623)</f>
        <v>2317</v>
      </c>
      <c r="U592" s="229"/>
      <c r="V592" s="230">
        <f>T592/$F592*100</f>
        <v>77.207597467510823</v>
      </c>
      <c r="W592" s="230"/>
      <c r="X592" s="229">
        <v>0</v>
      </c>
      <c r="Y592" s="229"/>
      <c r="Z592" s="230">
        <v>0</v>
      </c>
      <c r="AA592" s="230"/>
    </row>
    <row r="593" spans="1:28" x14ac:dyDescent="0.3">
      <c r="A593" s="228"/>
      <c r="B593" s="276" t="s">
        <v>46</v>
      </c>
      <c r="C593" s="277"/>
      <c r="D593" s="277"/>
      <c r="E593" s="277"/>
      <c r="F593" s="229"/>
      <c r="G593" s="229"/>
      <c r="H593" s="229"/>
      <c r="I593" s="229"/>
      <c r="J593" s="230"/>
      <c r="K593" s="230"/>
      <c r="L593" s="229"/>
      <c r="M593" s="229"/>
      <c r="N593" s="230"/>
      <c r="O593" s="230"/>
      <c r="P593" s="229"/>
      <c r="Q593" s="229"/>
      <c r="R593" s="230"/>
      <c r="S593" s="230"/>
      <c r="T593" s="229"/>
      <c r="U593" s="229"/>
      <c r="V593" s="230"/>
      <c r="W593" s="230"/>
      <c r="X593" s="229"/>
      <c r="Y593" s="229"/>
      <c r="Z593" s="230"/>
      <c r="AA593" s="230"/>
    </row>
    <row r="594" spans="1:28" s="224" customFormat="1" ht="4.8" customHeight="1" x14ac:dyDescent="0.3">
      <c r="A594" s="18"/>
      <c r="B594" s="145"/>
      <c r="C594" s="145"/>
      <c r="D594" s="145"/>
      <c r="E594" s="145"/>
      <c r="F594" s="367"/>
      <c r="G594" s="367"/>
      <c r="H594" s="367"/>
      <c r="I594" s="367"/>
      <c r="J594" s="327"/>
      <c r="K594" s="327"/>
      <c r="L594" s="367"/>
      <c r="M594" s="367"/>
      <c r="N594" s="327"/>
      <c r="O594" s="327"/>
      <c r="P594" s="367"/>
      <c r="Q594" s="367"/>
      <c r="R594" s="327"/>
      <c r="S594" s="327"/>
      <c r="T594" s="367"/>
      <c r="U594" s="367"/>
      <c r="V594" s="327"/>
      <c r="W594" s="327"/>
      <c r="X594" s="367"/>
      <c r="Y594" s="367"/>
      <c r="Z594" s="327"/>
      <c r="AA594" s="327"/>
    </row>
    <row r="595" spans="1:28" x14ac:dyDescent="0.3">
      <c r="A595" s="18"/>
      <c r="B595" s="164"/>
      <c r="C595" s="252" t="s">
        <v>0</v>
      </c>
      <c r="D595" s="380"/>
      <c r="E595" s="380"/>
      <c r="F595" s="329">
        <v>672</v>
      </c>
      <c r="G595" s="329"/>
      <c r="H595" s="329">
        <v>650</v>
      </c>
      <c r="I595" s="329"/>
      <c r="J595" s="382">
        <f t="shared" ref="J595:J623" si="325">+H595/$F595*100</f>
        <v>96.726190476190482</v>
      </c>
      <c r="K595" s="382"/>
      <c r="L595" s="329">
        <v>591</v>
      </c>
      <c r="M595" s="329"/>
      <c r="N595" s="382">
        <f>+L595/$F595*100</f>
        <v>87.946428571428569</v>
      </c>
      <c r="O595" s="382"/>
      <c r="P595" s="329">
        <v>555</v>
      </c>
      <c r="Q595" s="329"/>
      <c r="R595" s="382">
        <f t="shared" ref="R595" si="326">+P595/$F595*100</f>
        <v>82.589285714285708</v>
      </c>
      <c r="S595" s="382"/>
      <c r="T595" s="329">
        <v>485</v>
      </c>
      <c r="U595" s="329"/>
      <c r="V595" s="382">
        <f t="shared" ref="V595" si="327">+T595/$F595*100</f>
        <v>72.172619047619051</v>
      </c>
      <c r="W595" s="382"/>
      <c r="X595" s="329">
        <v>0</v>
      </c>
      <c r="Y595" s="329"/>
      <c r="Z595" s="329">
        <v>0</v>
      </c>
      <c r="AA595" s="329"/>
    </row>
    <row r="596" spans="1:28" x14ac:dyDescent="0.3">
      <c r="A596" s="18"/>
      <c r="B596" s="164"/>
      <c r="C596" s="387" t="s">
        <v>60</v>
      </c>
      <c r="D596" s="380"/>
      <c r="E596" s="380"/>
      <c r="F596" s="329"/>
      <c r="G596" s="329"/>
      <c r="H596" s="329"/>
      <c r="I596" s="329"/>
      <c r="J596" s="382"/>
      <c r="K596" s="382"/>
      <c r="L596" s="329"/>
      <c r="M596" s="329"/>
      <c r="N596" s="382"/>
      <c r="O596" s="382"/>
      <c r="P596" s="329"/>
      <c r="Q596" s="329"/>
      <c r="R596" s="382"/>
      <c r="S596" s="382"/>
      <c r="T596" s="329"/>
      <c r="U596" s="329"/>
      <c r="V596" s="382"/>
      <c r="W596" s="382"/>
      <c r="X596" s="329"/>
      <c r="Y596" s="329"/>
      <c r="Z596" s="329"/>
      <c r="AA596" s="329"/>
    </row>
    <row r="597" spans="1:28" ht="4.8" customHeight="1" x14ac:dyDescent="0.3">
      <c r="A597" s="18"/>
      <c r="B597" s="164"/>
      <c r="C597" s="86"/>
      <c r="D597" s="86"/>
      <c r="E597" s="86"/>
      <c r="F597" s="329"/>
      <c r="G597" s="329"/>
      <c r="H597" s="329"/>
      <c r="I597" s="329"/>
      <c r="J597" s="382"/>
      <c r="K597" s="382"/>
      <c r="L597" s="329"/>
      <c r="M597" s="329"/>
      <c r="N597" s="382"/>
      <c r="O597" s="382"/>
      <c r="P597" s="329"/>
      <c r="Q597" s="329"/>
      <c r="R597" s="382"/>
      <c r="S597" s="382"/>
      <c r="T597" s="329"/>
      <c r="U597" s="329"/>
      <c r="V597" s="382"/>
      <c r="W597" s="382"/>
      <c r="X597" s="329"/>
      <c r="Y597" s="329"/>
      <c r="Z597" s="329"/>
      <c r="AA597" s="329"/>
    </row>
    <row r="598" spans="1:28" x14ac:dyDescent="0.3">
      <c r="A598" s="18"/>
      <c r="B598" s="164"/>
      <c r="C598" s="252" t="s">
        <v>1</v>
      </c>
      <c r="D598" s="252"/>
      <c r="E598" s="252"/>
      <c r="F598" s="329">
        <v>35</v>
      </c>
      <c r="G598" s="329"/>
      <c r="H598" s="329">
        <v>34</v>
      </c>
      <c r="I598" s="329"/>
      <c r="J598" s="382">
        <f t="shared" si="325"/>
        <v>97.142857142857139</v>
      </c>
      <c r="K598" s="382"/>
      <c r="L598" s="329">
        <v>32</v>
      </c>
      <c r="M598" s="329"/>
      <c r="N598" s="382">
        <f>+L598/$F598*100</f>
        <v>91.428571428571431</v>
      </c>
      <c r="O598" s="382"/>
      <c r="P598" s="329">
        <v>29</v>
      </c>
      <c r="Q598" s="329"/>
      <c r="R598" s="382">
        <f t="shared" ref="R598" si="328">+P598/$F598*100</f>
        <v>82.857142857142861</v>
      </c>
      <c r="S598" s="382"/>
      <c r="T598" s="329">
        <v>26</v>
      </c>
      <c r="U598" s="329"/>
      <c r="V598" s="382">
        <f t="shared" ref="V598" si="329">+T598/$F598*100</f>
        <v>74.285714285714292</v>
      </c>
      <c r="W598" s="382"/>
      <c r="X598" s="329">
        <v>0</v>
      </c>
      <c r="Y598" s="329"/>
      <c r="Z598" s="329">
        <v>0</v>
      </c>
      <c r="AA598" s="329"/>
    </row>
    <row r="599" spans="1:28" x14ac:dyDescent="0.3">
      <c r="A599" s="18"/>
      <c r="B599" s="164"/>
      <c r="C599" s="387" t="s">
        <v>61</v>
      </c>
      <c r="D599" s="387"/>
      <c r="E599" s="387"/>
      <c r="F599" s="329"/>
      <c r="G599" s="329"/>
      <c r="H599" s="329"/>
      <c r="I599" s="329"/>
      <c r="J599" s="382"/>
      <c r="K599" s="382"/>
      <c r="L599" s="329"/>
      <c r="M599" s="329"/>
      <c r="N599" s="382"/>
      <c r="O599" s="382"/>
      <c r="P599" s="329"/>
      <c r="Q599" s="329"/>
      <c r="R599" s="382"/>
      <c r="S599" s="382"/>
      <c r="T599" s="329"/>
      <c r="U599" s="329"/>
      <c r="V599" s="382"/>
      <c r="W599" s="382"/>
      <c r="X599" s="329"/>
      <c r="Y599" s="329"/>
      <c r="Z599" s="329"/>
      <c r="AA599" s="329"/>
    </row>
    <row r="600" spans="1:28" ht="4.8" customHeight="1" x14ac:dyDescent="0.3">
      <c r="A600" s="18"/>
      <c r="B600" s="164"/>
      <c r="C600" s="86"/>
      <c r="D600" s="86"/>
      <c r="E600" s="86"/>
      <c r="F600" s="329"/>
      <c r="G600" s="329"/>
      <c r="H600" s="329"/>
      <c r="I600" s="329"/>
      <c r="J600" s="382"/>
      <c r="K600" s="382"/>
      <c r="L600" s="329"/>
      <c r="M600" s="329"/>
      <c r="N600" s="382"/>
      <c r="O600" s="382"/>
      <c r="P600" s="329"/>
      <c r="Q600" s="329"/>
      <c r="R600" s="382"/>
      <c r="S600" s="382"/>
      <c r="T600" s="329"/>
      <c r="U600" s="329"/>
      <c r="V600" s="382"/>
      <c r="W600" s="382"/>
      <c r="X600" s="329"/>
      <c r="Y600" s="329"/>
      <c r="Z600" s="329"/>
      <c r="AA600" s="329"/>
    </row>
    <row r="601" spans="1:28" x14ac:dyDescent="0.3">
      <c r="A601" s="18"/>
      <c r="B601" s="164"/>
      <c r="C601" s="252" t="s">
        <v>2</v>
      </c>
      <c r="D601" s="252"/>
      <c r="E601" s="252"/>
      <c r="F601" s="329">
        <v>150</v>
      </c>
      <c r="G601" s="329"/>
      <c r="H601" s="329">
        <v>146</v>
      </c>
      <c r="I601" s="329"/>
      <c r="J601" s="382">
        <f t="shared" si="325"/>
        <v>97.333333333333343</v>
      </c>
      <c r="K601" s="382"/>
      <c r="L601" s="329">
        <v>139</v>
      </c>
      <c r="M601" s="329"/>
      <c r="N601" s="382">
        <f>+L601/$F601*100</f>
        <v>92.666666666666657</v>
      </c>
      <c r="O601" s="382"/>
      <c r="P601" s="329">
        <v>133</v>
      </c>
      <c r="Q601" s="329"/>
      <c r="R601" s="382">
        <f t="shared" ref="R601" si="330">+P601/$F601*100</f>
        <v>88.666666666666671</v>
      </c>
      <c r="S601" s="382"/>
      <c r="T601" s="329">
        <v>114</v>
      </c>
      <c r="U601" s="329"/>
      <c r="V601" s="382">
        <f t="shared" ref="V601" si="331">+T601/$F601*100</f>
        <v>76</v>
      </c>
      <c r="W601" s="382"/>
      <c r="X601" s="329">
        <v>0</v>
      </c>
      <c r="Y601" s="329"/>
      <c r="Z601" s="329">
        <v>0</v>
      </c>
      <c r="AA601" s="329"/>
    </row>
    <row r="602" spans="1:28" x14ac:dyDescent="0.3">
      <c r="A602" s="18"/>
      <c r="B602" s="164"/>
      <c r="C602" s="387" t="s">
        <v>96</v>
      </c>
      <c r="D602" s="387"/>
      <c r="E602" s="387"/>
      <c r="F602" s="329"/>
      <c r="G602" s="329"/>
      <c r="H602" s="329"/>
      <c r="I602" s="329"/>
      <c r="J602" s="382"/>
      <c r="K602" s="382"/>
      <c r="L602" s="329"/>
      <c r="M602" s="329"/>
      <c r="N602" s="382"/>
      <c r="O602" s="382"/>
      <c r="P602" s="329"/>
      <c r="Q602" s="329"/>
      <c r="R602" s="382"/>
      <c r="S602" s="382"/>
      <c r="T602" s="329"/>
      <c r="U602" s="329"/>
      <c r="V602" s="382"/>
      <c r="W602" s="382"/>
      <c r="X602" s="329"/>
      <c r="Y602" s="329"/>
      <c r="Z602" s="329"/>
      <c r="AA602" s="329"/>
    </row>
    <row r="603" spans="1:28" x14ac:dyDescent="0.3">
      <c r="A603" s="18"/>
      <c r="B603" s="164"/>
      <c r="C603" s="331" t="s">
        <v>97</v>
      </c>
      <c r="D603" s="331"/>
      <c r="E603" s="331"/>
      <c r="F603" s="329"/>
      <c r="G603" s="329"/>
      <c r="H603" s="329"/>
      <c r="I603" s="329"/>
      <c r="J603" s="382"/>
      <c r="K603" s="382"/>
      <c r="L603" s="329"/>
      <c r="M603" s="329"/>
      <c r="N603" s="382"/>
      <c r="O603" s="382"/>
      <c r="P603" s="329"/>
      <c r="Q603" s="329"/>
      <c r="R603" s="382"/>
      <c r="S603" s="382"/>
      <c r="T603" s="329"/>
      <c r="U603" s="329"/>
      <c r="V603" s="382"/>
      <c r="W603" s="382"/>
      <c r="X603" s="329"/>
      <c r="Y603" s="329"/>
      <c r="Z603" s="329"/>
      <c r="AA603" s="329"/>
    </row>
    <row r="604" spans="1:28" ht="4.8" customHeight="1" x14ac:dyDescent="0.3">
      <c r="A604" s="18"/>
      <c r="B604" s="164"/>
      <c r="C604" s="86"/>
      <c r="D604" s="86"/>
      <c r="E604" s="86"/>
      <c r="F604" s="329"/>
      <c r="G604" s="329"/>
      <c r="H604" s="329"/>
      <c r="I604" s="329"/>
      <c r="J604" s="382"/>
      <c r="K604" s="382"/>
      <c r="L604" s="329"/>
      <c r="M604" s="329"/>
      <c r="N604" s="382"/>
      <c r="O604" s="382"/>
      <c r="P604" s="329"/>
      <c r="Q604" s="329"/>
      <c r="R604" s="382"/>
      <c r="S604" s="382"/>
      <c r="T604" s="329"/>
      <c r="U604" s="329"/>
      <c r="V604" s="382"/>
      <c r="W604" s="382"/>
      <c r="X604" s="329"/>
      <c r="Y604" s="329"/>
      <c r="Z604" s="329"/>
      <c r="AA604" s="329"/>
    </row>
    <row r="605" spans="1:28" x14ac:dyDescent="0.3">
      <c r="A605" s="18"/>
      <c r="B605" s="164"/>
      <c r="C605" s="252" t="s">
        <v>98</v>
      </c>
      <c r="D605" s="252"/>
      <c r="E605" s="252"/>
      <c r="F605" s="329">
        <v>328</v>
      </c>
      <c r="G605" s="329"/>
      <c r="H605" s="329">
        <v>310</v>
      </c>
      <c r="I605" s="329"/>
      <c r="J605" s="382">
        <f t="shared" si="325"/>
        <v>94.512195121951208</v>
      </c>
      <c r="K605" s="382"/>
      <c r="L605" s="329">
        <v>289</v>
      </c>
      <c r="M605" s="329"/>
      <c r="N605" s="382">
        <f>+L605/$F605*100</f>
        <v>88.109756097560975</v>
      </c>
      <c r="O605" s="382"/>
      <c r="P605" s="329">
        <v>283</v>
      </c>
      <c r="Q605" s="329"/>
      <c r="R605" s="382">
        <f t="shared" ref="R605" si="332">+P605/$F605*100</f>
        <v>86.280487804878049</v>
      </c>
      <c r="S605" s="382"/>
      <c r="T605" s="329">
        <v>258</v>
      </c>
      <c r="U605" s="329"/>
      <c r="V605" s="382">
        <f t="shared" ref="V605" si="333">+T605/$F605*100</f>
        <v>78.658536585365852</v>
      </c>
      <c r="W605" s="382"/>
      <c r="X605" s="329">
        <v>0</v>
      </c>
      <c r="Y605" s="329"/>
      <c r="Z605" s="329">
        <v>0</v>
      </c>
      <c r="AA605" s="329"/>
      <c r="AB605" s="224"/>
    </row>
    <row r="606" spans="1:28" x14ac:dyDescent="0.3">
      <c r="A606" s="18"/>
      <c r="B606" s="164"/>
      <c r="C606" s="116" t="s">
        <v>99</v>
      </c>
      <c r="D606" s="116"/>
      <c r="E606" s="116"/>
      <c r="F606" s="329"/>
      <c r="G606" s="329"/>
      <c r="H606" s="329"/>
      <c r="I606" s="329"/>
      <c r="J606" s="382"/>
      <c r="K606" s="382"/>
      <c r="L606" s="329"/>
      <c r="M606" s="329"/>
      <c r="N606" s="382"/>
      <c r="O606" s="382"/>
      <c r="P606" s="329"/>
      <c r="Q606" s="329"/>
      <c r="R606" s="382"/>
      <c r="S606" s="382"/>
      <c r="T606" s="329"/>
      <c r="U606" s="329"/>
      <c r="V606" s="382"/>
      <c r="W606" s="382"/>
      <c r="X606" s="329"/>
      <c r="Y606" s="329"/>
      <c r="Z606" s="329"/>
      <c r="AA606" s="329"/>
      <c r="AB606" s="224"/>
    </row>
    <row r="607" spans="1:28" x14ac:dyDescent="0.3">
      <c r="A607" s="18"/>
      <c r="B607" s="164"/>
      <c r="C607" s="387" t="s">
        <v>100</v>
      </c>
      <c r="D607" s="387"/>
      <c r="E607" s="387"/>
      <c r="F607" s="329"/>
      <c r="G607" s="329"/>
      <c r="H607" s="329"/>
      <c r="I607" s="329"/>
      <c r="J607" s="382"/>
      <c r="K607" s="382"/>
      <c r="L607" s="329"/>
      <c r="M607" s="329"/>
      <c r="N607" s="382"/>
      <c r="O607" s="382"/>
      <c r="P607" s="329"/>
      <c r="Q607" s="329"/>
      <c r="R607" s="382"/>
      <c r="S607" s="382"/>
      <c r="T607" s="329"/>
      <c r="U607" s="329"/>
      <c r="V607" s="382"/>
      <c r="W607" s="382"/>
      <c r="X607" s="329"/>
      <c r="Y607" s="329"/>
      <c r="Z607" s="329"/>
      <c r="AA607" s="329"/>
      <c r="AB607" s="224"/>
    </row>
    <row r="608" spans="1:28" x14ac:dyDescent="0.3">
      <c r="A608" s="18"/>
      <c r="B608" s="164"/>
      <c r="C608" s="331" t="s">
        <v>101</v>
      </c>
      <c r="D608" s="331"/>
      <c r="E608" s="331"/>
      <c r="F608" s="329"/>
      <c r="G608" s="329"/>
      <c r="H608" s="329"/>
      <c r="I608" s="329"/>
      <c r="J608" s="382"/>
      <c r="K608" s="382"/>
      <c r="L608" s="329"/>
      <c r="M608" s="329"/>
      <c r="N608" s="382"/>
      <c r="O608" s="382"/>
      <c r="P608" s="329"/>
      <c r="Q608" s="329"/>
      <c r="R608" s="382"/>
      <c r="S608" s="382"/>
      <c r="T608" s="329"/>
      <c r="U608" s="329"/>
      <c r="V608" s="382"/>
      <c r="W608" s="382"/>
      <c r="X608" s="329"/>
      <c r="Y608" s="329"/>
      <c r="Z608" s="329"/>
      <c r="AA608" s="329"/>
      <c r="AB608" s="224"/>
    </row>
    <row r="609" spans="1:28" ht="4.8" customHeight="1" x14ac:dyDescent="0.3">
      <c r="A609" s="18"/>
      <c r="B609" s="164"/>
      <c r="C609" s="86"/>
      <c r="D609" s="86"/>
      <c r="E609" s="86"/>
      <c r="F609" s="329"/>
      <c r="G609" s="329"/>
      <c r="H609" s="329"/>
      <c r="I609" s="329"/>
      <c r="J609" s="382"/>
      <c r="K609" s="382"/>
      <c r="L609" s="329"/>
      <c r="M609" s="329"/>
      <c r="N609" s="382"/>
      <c r="O609" s="382"/>
      <c r="P609" s="329"/>
      <c r="Q609" s="329"/>
      <c r="R609" s="382"/>
      <c r="S609" s="382"/>
      <c r="T609" s="329"/>
      <c r="U609" s="329"/>
      <c r="V609" s="382"/>
      <c r="W609" s="382"/>
      <c r="X609" s="329"/>
      <c r="Y609" s="329"/>
      <c r="Z609" s="329"/>
      <c r="AA609" s="329"/>
      <c r="AB609" s="224"/>
    </row>
    <row r="610" spans="1:28" x14ac:dyDescent="0.3">
      <c r="A610" s="18"/>
      <c r="B610" s="164"/>
      <c r="C610" s="252" t="s">
        <v>123</v>
      </c>
      <c r="D610" s="252"/>
      <c r="E610" s="252"/>
      <c r="F610" s="329">
        <v>484</v>
      </c>
      <c r="G610" s="329"/>
      <c r="H610" s="329">
        <v>465</v>
      </c>
      <c r="I610" s="329"/>
      <c r="J610" s="382">
        <f t="shared" si="325"/>
        <v>96.074380165289256</v>
      </c>
      <c r="K610" s="382"/>
      <c r="L610" s="329">
        <v>442</v>
      </c>
      <c r="M610" s="329"/>
      <c r="N610" s="382">
        <f>+L610/$F610*100</f>
        <v>91.322314049586765</v>
      </c>
      <c r="O610" s="382"/>
      <c r="P610" s="329">
        <v>415</v>
      </c>
      <c r="Q610" s="329"/>
      <c r="R610" s="382">
        <f t="shared" ref="R610" si="334">+P610/$F610*100</f>
        <v>85.743801652892557</v>
      </c>
      <c r="S610" s="382"/>
      <c r="T610" s="329">
        <v>372</v>
      </c>
      <c r="U610" s="329"/>
      <c r="V610" s="382">
        <f t="shared" ref="V610" si="335">+T610/$F610*100</f>
        <v>76.859504132231407</v>
      </c>
      <c r="W610" s="382"/>
      <c r="X610" s="329">
        <v>0</v>
      </c>
      <c r="Y610" s="329"/>
      <c r="Z610" s="329">
        <v>0</v>
      </c>
      <c r="AA610" s="329"/>
      <c r="AB610" s="224"/>
    </row>
    <row r="611" spans="1:28" x14ac:dyDescent="0.3">
      <c r="A611" s="18"/>
      <c r="B611" s="164"/>
      <c r="C611" s="116" t="s">
        <v>102</v>
      </c>
      <c r="D611" s="116"/>
      <c r="E611" s="116"/>
      <c r="F611" s="329"/>
      <c r="G611" s="329"/>
      <c r="H611" s="329"/>
      <c r="I611" s="329"/>
      <c r="J611" s="382"/>
      <c r="K611" s="382"/>
      <c r="L611" s="329"/>
      <c r="M611" s="329"/>
      <c r="N611" s="382"/>
      <c r="O611" s="382"/>
      <c r="P611" s="329"/>
      <c r="Q611" s="329"/>
      <c r="R611" s="382"/>
      <c r="S611" s="382"/>
      <c r="T611" s="329"/>
      <c r="U611" s="329"/>
      <c r="V611" s="382"/>
      <c r="W611" s="382"/>
      <c r="X611" s="329"/>
      <c r="Y611" s="329"/>
      <c r="Z611" s="329"/>
      <c r="AA611" s="329"/>
      <c r="AB611" s="224"/>
    </row>
    <row r="612" spans="1:28" x14ac:dyDescent="0.3">
      <c r="A612" s="18"/>
      <c r="B612" s="164"/>
      <c r="C612" s="387" t="s">
        <v>104</v>
      </c>
      <c r="D612" s="387"/>
      <c r="E612" s="387"/>
      <c r="F612" s="329"/>
      <c r="G612" s="329"/>
      <c r="H612" s="329"/>
      <c r="I612" s="329"/>
      <c r="J612" s="382"/>
      <c r="K612" s="382"/>
      <c r="L612" s="329"/>
      <c r="M612" s="329"/>
      <c r="N612" s="382"/>
      <c r="O612" s="382"/>
      <c r="P612" s="329"/>
      <c r="Q612" s="329"/>
      <c r="R612" s="382"/>
      <c r="S612" s="382"/>
      <c r="T612" s="329"/>
      <c r="U612" s="329"/>
      <c r="V612" s="382"/>
      <c r="W612" s="382"/>
      <c r="X612" s="329"/>
      <c r="Y612" s="329"/>
      <c r="Z612" s="329"/>
      <c r="AA612" s="329"/>
      <c r="AB612" s="224"/>
    </row>
    <row r="613" spans="1:28" x14ac:dyDescent="0.3">
      <c r="A613" s="18"/>
      <c r="B613" s="164"/>
      <c r="C613" s="331" t="s">
        <v>105</v>
      </c>
      <c r="D613" s="331"/>
      <c r="E613" s="331"/>
      <c r="F613" s="329"/>
      <c r="G613" s="329"/>
      <c r="H613" s="329"/>
      <c r="I613" s="329"/>
      <c r="J613" s="382"/>
      <c r="K613" s="382"/>
      <c r="L613" s="329"/>
      <c r="M613" s="329"/>
      <c r="N613" s="382"/>
      <c r="O613" s="382"/>
      <c r="P613" s="329"/>
      <c r="Q613" s="329"/>
      <c r="R613" s="382"/>
      <c r="S613" s="382"/>
      <c r="T613" s="329"/>
      <c r="U613" s="329"/>
      <c r="V613" s="382"/>
      <c r="W613" s="382"/>
      <c r="X613" s="329"/>
      <c r="Y613" s="329"/>
      <c r="Z613" s="329"/>
      <c r="AA613" s="329"/>
      <c r="AB613" s="224"/>
    </row>
    <row r="614" spans="1:28" ht="4.8" customHeight="1" x14ac:dyDescent="0.3">
      <c r="A614" s="18"/>
      <c r="B614" s="164"/>
      <c r="C614" s="86"/>
      <c r="D614" s="86"/>
      <c r="E614" s="86"/>
      <c r="F614" s="329"/>
      <c r="G614" s="329"/>
      <c r="H614" s="329"/>
      <c r="I614" s="329"/>
      <c r="J614" s="382"/>
      <c r="K614" s="382"/>
      <c r="L614" s="329"/>
      <c r="M614" s="329"/>
      <c r="N614" s="382"/>
      <c r="O614" s="382"/>
      <c r="P614" s="329"/>
      <c r="Q614" s="329"/>
      <c r="R614" s="382"/>
      <c r="S614" s="382"/>
      <c r="T614" s="329"/>
      <c r="U614" s="329"/>
      <c r="V614" s="382"/>
      <c r="W614" s="382"/>
      <c r="X614" s="329"/>
      <c r="Y614" s="329"/>
      <c r="Z614" s="329"/>
      <c r="AA614" s="329"/>
    </row>
    <row r="615" spans="1:28" x14ac:dyDescent="0.3">
      <c r="A615" s="167"/>
      <c r="B615" s="374"/>
      <c r="C615" s="251" t="s">
        <v>176</v>
      </c>
      <c r="D615" s="251"/>
      <c r="E615" s="251"/>
      <c r="F615" s="196">
        <v>371</v>
      </c>
      <c r="G615" s="196"/>
      <c r="H615" s="196">
        <v>363</v>
      </c>
      <c r="I615" s="196"/>
      <c r="J615" s="382">
        <f t="shared" si="325"/>
        <v>97.843665768194072</v>
      </c>
      <c r="K615" s="382"/>
      <c r="L615" s="196">
        <v>346</v>
      </c>
      <c r="M615" s="196"/>
      <c r="N615" s="382">
        <f>+L615/$F615*100</f>
        <v>93.261455525606479</v>
      </c>
      <c r="O615" s="382"/>
      <c r="P615" s="196">
        <v>331</v>
      </c>
      <c r="Q615" s="196"/>
      <c r="R615" s="382">
        <f t="shared" ref="R615" si="336">+P615/$F615*100</f>
        <v>89.218328840970358</v>
      </c>
      <c r="S615" s="382"/>
      <c r="T615" s="196">
        <v>307</v>
      </c>
      <c r="U615" s="196"/>
      <c r="V615" s="382">
        <f t="shared" ref="V615" si="337">+T615/$F615*100</f>
        <v>82.749326145552558</v>
      </c>
      <c r="W615" s="382"/>
      <c r="X615" s="196">
        <v>0</v>
      </c>
      <c r="Y615" s="196"/>
      <c r="Z615" s="196">
        <v>0</v>
      </c>
      <c r="AA615" s="196"/>
    </row>
    <row r="616" spans="1:28" x14ac:dyDescent="0.3">
      <c r="A616" s="167"/>
      <c r="B616" s="374"/>
      <c r="C616" s="115" t="s">
        <v>177</v>
      </c>
      <c r="D616" s="115"/>
      <c r="E616" s="115"/>
      <c r="F616" s="196"/>
      <c r="G616" s="196"/>
      <c r="H616" s="196"/>
      <c r="I616" s="196"/>
      <c r="J616" s="382"/>
      <c r="K616" s="382"/>
      <c r="L616" s="196"/>
      <c r="M616" s="196"/>
      <c r="N616" s="382"/>
      <c r="O616" s="382"/>
      <c r="P616" s="196"/>
      <c r="Q616" s="196"/>
      <c r="R616" s="382"/>
      <c r="S616" s="382"/>
      <c r="T616" s="196"/>
      <c r="U616" s="196"/>
      <c r="V616" s="382"/>
      <c r="W616" s="382"/>
      <c r="X616" s="196"/>
      <c r="Y616" s="196"/>
      <c r="Z616" s="196"/>
      <c r="AA616" s="196"/>
    </row>
    <row r="617" spans="1:28" x14ac:dyDescent="0.3">
      <c r="A617" s="167"/>
      <c r="B617" s="374"/>
      <c r="C617" s="388" t="s">
        <v>171</v>
      </c>
      <c r="D617" s="388"/>
      <c r="E617" s="388"/>
      <c r="F617" s="196"/>
      <c r="G617" s="196"/>
      <c r="H617" s="196"/>
      <c r="I617" s="196"/>
      <c r="J617" s="382"/>
      <c r="K617" s="382"/>
      <c r="L617" s="196"/>
      <c r="M617" s="196"/>
      <c r="N617" s="382"/>
      <c r="O617" s="382"/>
      <c r="P617" s="196"/>
      <c r="Q617" s="196"/>
      <c r="R617" s="382"/>
      <c r="S617" s="382"/>
      <c r="T617" s="196"/>
      <c r="U617" s="196"/>
      <c r="V617" s="382"/>
      <c r="W617" s="382"/>
      <c r="X617" s="196"/>
      <c r="Y617" s="196"/>
      <c r="Z617" s="196"/>
      <c r="AA617" s="196"/>
    </row>
    <row r="618" spans="1:28" x14ac:dyDescent="0.3">
      <c r="A618" s="167"/>
      <c r="B618" s="374"/>
      <c r="C618" s="349" t="s">
        <v>172</v>
      </c>
      <c r="D618" s="349"/>
      <c r="E618" s="349"/>
      <c r="F618" s="196"/>
      <c r="G618" s="196"/>
      <c r="H618" s="196"/>
      <c r="I618" s="196"/>
      <c r="J618" s="382"/>
      <c r="K618" s="382"/>
      <c r="L618" s="196"/>
      <c r="M618" s="196"/>
      <c r="N618" s="382"/>
      <c r="O618" s="382"/>
      <c r="P618" s="196"/>
      <c r="Q618" s="196"/>
      <c r="R618" s="382"/>
      <c r="S618" s="382"/>
      <c r="T618" s="196"/>
      <c r="U618" s="196"/>
      <c r="V618" s="382"/>
      <c r="W618" s="382"/>
      <c r="X618" s="196"/>
      <c r="Y618" s="196"/>
      <c r="Z618" s="196"/>
      <c r="AA618" s="196"/>
    </row>
    <row r="619" spans="1:28" ht="4.8" customHeight="1" x14ac:dyDescent="0.3">
      <c r="A619" s="167"/>
      <c r="B619" s="374"/>
      <c r="C619" s="147"/>
      <c r="D619" s="147"/>
      <c r="E619" s="147"/>
      <c r="F619" s="196"/>
      <c r="G619" s="196"/>
      <c r="H619" s="196"/>
      <c r="I619" s="196"/>
      <c r="J619" s="382"/>
      <c r="K619" s="382"/>
      <c r="L619" s="196"/>
      <c r="M619" s="196"/>
      <c r="N619" s="382"/>
      <c r="O619" s="382"/>
      <c r="P619" s="196"/>
      <c r="Q619" s="196"/>
      <c r="R619" s="382"/>
      <c r="S619" s="382"/>
      <c r="T619" s="196"/>
      <c r="U619" s="196"/>
      <c r="V619" s="382"/>
      <c r="W619" s="382"/>
      <c r="X619" s="196"/>
      <c r="Y619" s="196"/>
      <c r="Z619" s="196"/>
      <c r="AA619" s="196"/>
    </row>
    <row r="620" spans="1:28" x14ac:dyDescent="0.3">
      <c r="A620" s="167"/>
      <c r="B620" s="374"/>
      <c r="C620" s="251" t="s">
        <v>3</v>
      </c>
      <c r="D620" s="251"/>
      <c r="E620" s="251"/>
      <c r="F620" s="196">
        <v>298</v>
      </c>
      <c r="G620" s="196"/>
      <c r="H620" s="196">
        <v>288</v>
      </c>
      <c r="I620" s="196"/>
      <c r="J620" s="382">
        <f t="shared" si="325"/>
        <v>96.644295302013433</v>
      </c>
      <c r="K620" s="382"/>
      <c r="L620" s="196">
        <v>275</v>
      </c>
      <c r="M620" s="196"/>
      <c r="N620" s="382">
        <f>+L620/$F620*100</f>
        <v>92.281879194630861</v>
      </c>
      <c r="O620" s="382"/>
      <c r="P620" s="196">
        <v>260</v>
      </c>
      <c r="Q620" s="196"/>
      <c r="R620" s="382">
        <f t="shared" ref="R620" si="338">+P620/$F620*100</f>
        <v>87.24832214765101</v>
      </c>
      <c r="S620" s="382"/>
      <c r="T620" s="196">
        <v>225</v>
      </c>
      <c r="U620" s="196"/>
      <c r="V620" s="382">
        <f t="shared" ref="V620" si="339">+T620/$F620*100</f>
        <v>75.503355704697981</v>
      </c>
      <c r="W620" s="382"/>
      <c r="X620" s="196">
        <v>0</v>
      </c>
      <c r="Y620" s="196"/>
      <c r="Z620" s="196">
        <v>0</v>
      </c>
      <c r="AA620" s="196"/>
    </row>
    <row r="621" spans="1:28" x14ac:dyDescent="0.3">
      <c r="A621" s="167"/>
      <c r="B621" s="374"/>
      <c r="C621" s="388" t="s">
        <v>65</v>
      </c>
      <c r="D621" s="388"/>
      <c r="E621" s="388"/>
      <c r="F621" s="196"/>
      <c r="G621" s="196"/>
      <c r="H621" s="196"/>
      <c r="I621" s="196"/>
      <c r="J621" s="382"/>
      <c r="K621" s="382"/>
      <c r="L621" s="196"/>
      <c r="M621" s="196"/>
      <c r="N621" s="382"/>
      <c r="O621" s="382"/>
      <c r="P621" s="196"/>
      <c r="Q621" s="196"/>
      <c r="R621" s="382"/>
      <c r="S621" s="382"/>
      <c r="T621" s="196"/>
      <c r="U621" s="196"/>
      <c r="V621" s="382"/>
      <c r="W621" s="382"/>
      <c r="X621" s="196"/>
      <c r="Y621" s="196"/>
      <c r="Z621" s="196"/>
      <c r="AA621" s="196"/>
    </row>
    <row r="622" spans="1:28" ht="4.8" customHeight="1" x14ac:dyDescent="0.3">
      <c r="A622" s="167"/>
      <c r="B622" s="374"/>
      <c r="C622" s="147"/>
      <c r="D622" s="147"/>
      <c r="E622" s="147"/>
      <c r="F622" s="196"/>
      <c r="G622" s="196"/>
      <c r="H622" s="196"/>
      <c r="I622" s="196"/>
      <c r="J622" s="382"/>
      <c r="K622" s="382"/>
      <c r="L622" s="196"/>
      <c r="M622" s="196"/>
      <c r="N622" s="382"/>
      <c r="O622" s="382"/>
      <c r="P622" s="196"/>
      <c r="Q622" s="196"/>
      <c r="R622" s="382"/>
      <c r="S622" s="382"/>
      <c r="T622" s="196"/>
      <c r="U622" s="196"/>
      <c r="V622" s="382"/>
      <c r="W622" s="382"/>
      <c r="X622" s="196"/>
      <c r="Y622" s="196"/>
      <c r="Z622" s="196"/>
      <c r="AA622" s="196"/>
    </row>
    <row r="623" spans="1:28" x14ac:dyDescent="0.3">
      <c r="A623" s="167"/>
      <c r="B623" s="374"/>
      <c r="C623" s="251" t="s">
        <v>178</v>
      </c>
      <c r="D623" s="251"/>
      <c r="E623" s="251"/>
      <c r="F623" s="196">
        <v>663</v>
      </c>
      <c r="G623" s="196"/>
      <c r="H623" s="196">
        <v>649</v>
      </c>
      <c r="I623" s="196"/>
      <c r="J623" s="382">
        <f t="shared" si="325"/>
        <v>97.888386123680235</v>
      </c>
      <c r="K623" s="382"/>
      <c r="L623" s="196">
        <v>612</v>
      </c>
      <c r="M623" s="196"/>
      <c r="N623" s="382">
        <f>+L623/$F623*100</f>
        <v>92.307692307692307</v>
      </c>
      <c r="O623" s="382"/>
      <c r="P623" s="196">
        <v>583</v>
      </c>
      <c r="Q623" s="196"/>
      <c r="R623" s="382">
        <f t="shared" ref="R623" si="340">+P623/$F623*100</f>
        <v>87.933634992458522</v>
      </c>
      <c r="S623" s="382"/>
      <c r="T623" s="196">
        <v>530</v>
      </c>
      <c r="U623" s="196"/>
      <c r="V623" s="382">
        <f t="shared" ref="V623" si="341">+T623/$F623*100</f>
        <v>79.939668174962293</v>
      </c>
      <c r="W623" s="382"/>
      <c r="X623" s="196">
        <v>0</v>
      </c>
      <c r="Y623" s="196"/>
      <c r="Z623" s="196">
        <v>0</v>
      </c>
      <c r="AA623" s="196"/>
    </row>
    <row r="624" spans="1:28" x14ac:dyDescent="0.3">
      <c r="A624" s="167"/>
      <c r="B624" s="374"/>
      <c r="C624" s="115" t="s">
        <v>107</v>
      </c>
      <c r="D624" s="115"/>
      <c r="E624" s="115"/>
      <c r="F624" s="196"/>
      <c r="G624" s="196"/>
      <c r="H624" s="196"/>
      <c r="I624" s="196"/>
      <c r="J624" s="382"/>
      <c r="K624" s="382"/>
      <c r="L624" s="196"/>
      <c r="M624" s="196"/>
      <c r="N624" s="382"/>
      <c r="O624" s="382"/>
      <c r="P624" s="196"/>
      <c r="Q624" s="196"/>
      <c r="R624" s="382"/>
      <c r="S624" s="382"/>
      <c r="T624" s="196"/>
      <c r="U624" s="196"/>
      <c r="V624" s="382"/>
      <c r="W624" s="382"/>
      <c r="X624" s="196"/>
      <c r="Y624" s="196"/>
      <c r="Z624" s="196"/>
      <c r="AA624" s="196"/>
    </row>
    <row r="625" spans="1:27" x14ac:dyDescent="0.3">
      <c r="A625" s="167"/>
      <c r="B625" s="374"/>
      <c r="C625" s="388" t="s">
        <v>126</v>
      </c>
      <c r="D625" s="388"/>
      <c r="E625" s="388"/>
      <c r="F625" s="196"/>
      <c r="G625" s="196"/>
      <c r="H625" s="196"/>
      <c r="I625" s="196"/>
      <c r="J625" s="382"/>
      <c r="K625" s="382"/>
      <c r="L625" s="196"/>
      <c r="M625" s="196"/>
      <c r="N625" s="382"/>
      <c r="O625" s="382"/>
      <c r="P625" s="196"/>
      <c r="Q625" s="196"/>
      <c r="R625" s="382"/>
      <c r="S625" s="382"/>
      <c r="T625" s="196"/>
      <c r="U625" s="196"/>
      <c r="V625" s="382"/>
      <c r="W625" s="382"/>
      <c r="X625" s="196"/>
      <c r="Y625" s="196"/>
      <c r="Z625" s="196"/>
      <c r="AA625" s="196"/>
    </row>
    <row r="626" spans="1:27" x14ac:dyDescent="0.3">
      <c r="A626" s="167"/>
      <c r="B626" s="374"/>
      <c r="C626" s="349" t="s">
        <v>109</v>
      </c>
      <c r="D626" s="374"/>
      <c r="E626" s="374"/>
      <c r="F626" s="196"/>
      <c r="G626" s="196"/>
      <c r="H626" s="196"/>
      <c r="I626" s="196"/>
      <c r="J626" s="382"/>
      <c r="K626" s="382"/>
      <c r="L626" s="196"/>
      <c r="M626" s="196"/>
      <c r="N626" s="382"/>
      <c r="O626" s="382"/>
      <c r="P626" s="196"/>
      <c r="Q626" s="196"/>
      <c r="R626" s="382"/>
      <c r="S626" s="382"/>
      <c r="T626" s="196"/>
      <c r="U626" s="196"/>
      <c r="V626" s="382"/>
      <c r="W626" s="382"/>
      <c r="X626" s="196"/>
      <c r="Y626" s="196"/>
      <c r="Z626" s="196"/>
      <c r="AA626" s="196"/>
    </row>
    <row r="627" spans="1:27" ht="13.8" thickBot="1" x14ac:dyDescent="0.35">
      <c r="A627" s="72"/>
      <c r="B627" s="371"/>
      <c r="C627" s="73"/>
      <c r="D627" s="371"/>
      <c r="E627" s="371"/>
      <c r="F627" s="202"/>
      <c r="G627" s="202"/>
      <c r="H627" s="202"/>
      <c r="I627" s="202"/>
      <c r="J627" s="372"/>
      <c r="K627" s="372"/>
      <c r="L627" s="202"/>
      <c r="M627" s="202"/>
      <c r="N627" s="372"/>
      <c r="O627" s="372"/>
      <c r="P627" s="202"/>
      <c r="Q627" s="202"/>
      <c r="R627" s="372"/>
      <c r="S627" s="372"/>
      <c r="T627" s="202"/>
      <c r="U627" s="202"/>
      <c r="V627" s="372"/>
      <c r="W627" s="372"/>
      <c r="X627" s="202"/>
      <c r="Y627" s="202"/>
      <c r="Z627" s="372"/>
      <c r="AA627" s="372"/>
    </row>
    <row r="628" spans="1:27" x14ac:dyDescent="0.3">
      <c r="A628" s="353" t="s">
        <v>169</v>
      </c>
      <c r="B628" s="353"/>
      <c r="C628" s="353"/>
      <c r="D628" s="353"/>
      <c r="E628" s="353"/>
      <c r="F628" s="353"/>
      <c r="G628" s="353"/>
      <c r="H628" s="353"/>
      <c r="I628" s="353"/>
      <c r="J628" s="353"/>
      <c r="K628" s="353"/>
      <c r="L628" s="353"/>
      <c r="M628" s="353"/>
      <c r="N628" s="353"/>
      <c r="O628" s="353"/>
      <c r="P628" s="353"/>
      <c r="Q628" s="353"/>
      <c r="R628" s="353"/>
      <c r="S628" s="353"/>
      <c r="T628" s="353"/>
      <c r="U628" s="353"/>
      <c r="V628" s="353"/>
      <c r="W628" s="353"/>
      <c r="X628" s="353"/>
      <c r="Y628" s="353"/>
      <c r="Z628" s="353"/>
      <c r="AA628" s="353"/>
    </row>
    <row r="629" spans="1:27" x14ac:dyDescent="0.3">
      <c r="A629" s="354" t="s">
        <v>184</v>
      </c>
      <c r="B629" s="354"/>
      <c r="C629" s="354"/>
      <c r="D629" s="354"/>
      <c r="E629" s="354"/>
      <c r="F629" s="354"/>
      <c r="G629" s="354"/>
      <c r="H629" s="354"/>
      <c r="I629" s="354"/>
      <c r="J629" s="354"/>
      <c r="K629" s="354"/>
      <c r="L629" s="354"/>
      <c r="M629" s="354"/>
      <c r="N629" s="354"/>
      <c r="O629" s="354"/>
      <c r="P629" s="354"/>
      <c r="Q629" s="354"/>
      <c r="R629" s="354"/>
      <c r="S629" s="354"/>
      <c r="T629" s="354"/>
      <c r="U629" s="354"/>
      <c r="V629" s="354"/>
      <c r="W629" s="354"/>
      <c r="X629" s="354"/>
      <c r="Y629" s="354"/>
      <c r="Z629" s="354"/>
      <c r="AA629" s="354"/>
    </row>
    <row r="630" spans="1:27" ht="13.8" thickBot="1" x14ac:dyDescent="0.35">
      <c r="A630" s="18"/>
      <c r="B630" s="18"/>
      <c r="C630" s="18"/>
      <c r="D630" s="18"/>
      <c r="E630" s="18"/>
      <c r="F630" s="329"/>
      <c r="G630" s="329"/>
      <c r="H630" s="329"/>
      <c r="I630" s="329"/>
      <c r="J630" s="330"/>
      <c r="K630" s="330"/>
      <c r="L630" s="329"/>
      <c r="M630" s="329"/>
      <c r="N630" s="18"/>
      <c r="O630" s="18"/>
      <c r="P630" s="329"/>
      <c r="Q630" s="329"/>
      <c r="R630" s="330"/>
      <c r="S630" s="330"/>
      <c r="T630" s="329"/>
      <c r="U630" s="329"/>
      <c r="V630" s="18"/>
      <c r="W630" s="18"/>
      <c r="X630" s="329"/>
      <c r="Y630" s="329"/>
      <c r="Z630" s="330"/>
      <c r="AA630" s="330"/>
    </row>
    <row r="631" spans="1:27" ht="36" customHeight="1" thickBot="1" x14ac:dyDescent="0.35">
      <c r="A631" s="355"/>
      <c r="B631" s="317" t="s">
        <v>220</v>
      </c>
      <c r="C631" s="317"/>
      <c r="D631" s="317"/>
      <c r="E631" s="318"/>
      <c r="F631" s="293" t="s">
        <v>25</v>
      </c>
      <c r="G631" s="356"/>
      <c r="H631" s="357" t="s">
        <v>32</v>
      </c>
      <c r="I631" s="357"/>
      <c r="J631" s="357"/>
      <c r="K631" s="358"/>
      <c r="L631" s="357" t="s">
        <v>21</v>
      </c>
      <c r="M631" s="357"/>
      <c r="N631" s="357"/>
      <c r="O631" s="358"/>
      <c r="P631" s="357" t="s">
        <v>29</v>
      </c>
      <c r="Q631" s="357"/>
      <c r="R631" s="357"/>
      <c r="S631" s="358"/>
      <c r="T631" s="357" t="s">
        <v>31</v>
      </c>
      <c r="U631" s="357"/>
      <c r="V631" s="357"/>
      <c r="W631" s="358"/>
      <c r="X631" s="357" t="s">
        <v>30</v>
      </c>
      <c r="Y631" s="357"/>
      <c r="Z631" s="357"/>
      <c r="AA631" s="358"/>
    </row>
    <row r="632" spans="1:27" ht="37.200000000000003" customHeight="1" x14ac:dyDescent="0.3">
      <c r="A632" s="167"/>
      <c r="B632" s="301"/>
      <c r="C632" s="301"/>
      <c r="D632" s="301"/>
      <c r="E632" s="312"/>
      <c r="F632" s="298"/>
      <c r="G632" s="359"/>
      <c r="H632" s="302" t="s">
        <v>134</v>
      </c>
      <c r="I632" s="360"/>
      <c r="J632" s="303" t="s">
        <v>118</v>
      </c>
      <c r="K632" s="303"/>
      <c r="L632" s="302" t="s">
        <v>134</v>
      </c>
      <c r="M632" s="360"/>
      <c r="N632" s="303" t="s">
        <v>118</v>
      </c>
      <c r="O632" s="303"/>
      <c r="P632" s="302" t="s">
        <v>134</v>
      </c>
      <c r="Q632" s="360"/>
      <c r="R632" s="303" t="s">
        <v>118</v>
      </c>
      <c r="S632" s="303"/>
      <c r="T632" s="302" t="s">
        <v>134</v>
      </c>
      <c r="U632" s="360"/>
      <c r="V632" s="303" t="s">
        <v>118</v>
      </c>
      <c r="W632" s="303"/>
      <c r="X632" s="302" t="s">
        <v>134</v>
      </c>
      <c r="Y632" s="360"/>
      <c r="Z632" s="303" t="s">
        <v>118</v>
      </c>
      <c r="AA632" s="303"/>
    </row>
    <row r="633" spans="1:27" ht="18.600000000000001" customHeight="1" thickBot="1" x14ac:dyDescent="0.35">
      <c r="A633" s="72"/>
      <c r="B633" s="361"/>
      <c r="C633" s="361"/>
      <c r="D633" s="361"/>
      <c r="E633" s="307"/>
      <c r="F633" s="362"/>
      <c r="G633" s="363"/>
      <c r="H633" s="364"/>
      <c r="I633" s="364"/>
      <c r="J633" s="310" t="s">
        <v>62</v>
      </c>
      <c r="K633" s="310"/>
      <c r="L633" s="364"/>
      <c r="M633" s="364"/>
      <c r="N633" s="310" t="s">
        <v>62</v>
      </c>
      <c r="O633" s="310"/>
      <c r="P633" s="364"/>
      <c r="Q633" s="364"/>
      <c r="R633" s="310" t="s">
        <v>62</v>
      </c>
      <c r="S633" s="310"/>
      <c r="T633" s="364"/>
      <c r="U633" s="364"/>
      <c r="V633" s="310" t="s">
        <v>62</v>
      </c>
      <c r="W633" s="310"/>
      <c r="X633" s="364"/>
      <c r="Y633" s="364"/>
      <c r="Z633" s="310" t="s">
        <v>62</v>
      </c>
      <c r="AA633" s="310"/>
    </row>
    <row r="634" spans="1:27" ht="4.8" customHeight="1" x14ac:dyDescent="0.3">
      <c r="A634" s="355"/>
      <c r="B634" s="318"/>
      <c r="C634" s="318"/>
      <c r="D634" s="318"/>
      <c r="E634" s="318"/>
      <c r="F634" s="294"/>
      <c r="G634" s="356"/>
      <c r="H634" s="365"/>
      <c r="I634" s="365"/>
      <c r="J634" s="322"/>
      <c r="K634" s="322"/>
      <c r="L634" s="365"/>
      <c r="M634" s="365"/>
      <c r="N634" s="322"/>
      <c r="O634" s="322"/>
      <c r="P634" s="365"/>
      <c r="Q634" s="365"/>
      <c r="R634" s="322"/>
      <c r="S634" s="322"/>
      <c r="T634" s="365"/>
      <c r="U634" s="365"/>
      <c r="V634" s="322"/>
      <c r="W634" s="322"/>
      <c r="X634" s="365"/>
      <c r="Y634" s="365"/>
      <c r="Z634" s="322"/>
      <c r="AA634" s="322"/>
    </row>
    <row r="635" spans="1:27" x14ac:dyDescent="0.3">
      <c r="A635" s="271" t="s">
        <v>152</v>
      </c>
      <c r="B635" s="271"/>
      <c r="C635" s="271"/>
      <c r="D635" s="271"/>
      <c r="E635" s="271"/>
      <c r="F635" s="271"/>
      <c r="G635" s="271"/>
      <c r="H635" s="271"/>
      <c r="I635" s="271"/>
      <c r="J635" s="271"/>
      <c r="K635" s="271"/>
      <c r="L635" s="271"/>
      <c r="M635" s="271"/>
      <c r="N635" s="271"/>
      <c r="O635" s="271"/>
      <c r="P635" s="271"/>
      <c r="Q635" s="271"/>
      <c r="R635" s="271"/>
      <c r="S635" s="271"/>
      <c r="T635" s="271"/>
      <c r="U635" s="271"/>
      <c r="V635" s="271"/>
      <c r="W635" s="271"/>
      <c r="X635" s="271"/>
      <c r="Y635" s="271"/>
      <c r="Z635" s="271"/>
      <c r="AA635" s="271"/>
    </row>
    <row r="636" spans="1:27" x14ac:dyDescent="0.3">
      <c r="A636" s="272" t="s">
        <v>153</v>
      </c>
      <c r="B636" s="271"/>
      <c r="C636" s="271"/>
      <c r="D636" s="271"/>
      <c r="E636" s="271"/>
      <c r="F636" s="271"/>
      <c r="G636" s="271"/>
      <c r="H636" s="271"/>
      <c r="I636" s="271"/>
      <c r="J636" s="271"/>
      <c r="K636" s="271"/>
      <c r="L636" s="271"/>
      <c r="M636" s="271"/>
      <c r="N636" s="271"/>
      <c r="O636" s="271"/>
      <c r="P636" s="271"/>
      <c r="Q636" s="271"/>
      <c r="R636" s="271"/>
      <c r="S636" s="271"/>
      <c r="T636" s="271"/>
      <c r="U636" s="271"/>
      <c r="V636" s="271"/>
      <c r="W636" s="271"/>
      <c r="X636" s="271"/>
      <c r="Y636" s="271"/>
      <c r="Z636" s="271"/>
      <c r="AA636" s="271"/>
    </row>
    <row r="637" spans="1:27" s="224" customFormat="1" ht="4.8" customHeight="1" x14ac:dyDescent="0.3">
      <c r="A637" s="366"/>
      <c r="B637" s="366"/>
      <c r="C637" s="366"/>
      <c r="D637" s="366"/>
      <c r="E637" s="366"/>
      <c r="F637" s="366"/>
      <c r="G637" s="366"/>
      <c r="H637" s="366"/>
      <c r="I637" s="366"/>
      <c r="J637" s="366"/>
      <c r="K637" s="366"/>
      <c r="L637" s="366"/>
      <c r="M637" s="366"/>
      <c r="N637" s="366"/>
      <c r="O637" s="366"/>
      <c r="P637" s="366"/>
      <c r="Q637" s="366"/>
      <c r="R637" s="366"/>
      <c r="S637" s="366"/>
      <c r="T637" s="366"/>
      <c r="U637" s="366"/>
      <c r="V637" s="366"/>
      <c r="W637" s="366"/>
      <c r="X637" s="366"/>
      <c r="Y637" s="366"/>
      <c r="Z637" s="366"/>
      <c r="AA637" s="366"/>
    </row>
    <row r="638" spans="1:27" x14ac:dyDescent="0.3">
      <c r="A638" s="228"/>
      <c r="B638" s="275" t="s">
        <v>45</v>
      </c>
      <c r="C638" s="277"/>
      <c r="D638" s="277"/>
      <c r="E638" s="277"/>
      <c r="F638" s="229">
        <f>SUM(F641:F650)</f>
        <v>3399</v>
      </c>
      <c r="G638" s="229"/>
      <c r="H638" s="229">
        <f>SUM(H641:H650)</f>
        <v>3316</v>
      </c>
      <c r="I638" s="229"/>
      <c r="J638" s="230">
        <f>H638/$F638*100</f>
        <v>97.55810532509561</v>
      </c>
      <c r="K638" s="230"/>
      <c r="L638" s="229">
        <f>SUM(L641:L650)</f>
        <v>3167</v>
      </c>
      <c r="M638" s="229"/>
      <c r="N638" s="230">
        <f>L638/$F638*100</f>
        <v>93.174463077375705</v>
      </c>
      <c r="O638" s="230"/>
      <c r="P638" s="229">
        <f>SUM(P641:P650)</f>
        <v>3047</v>
      </c>
      <c r="Q638" s="229"/>
      <c r="R638" s="230">
        <f>P638/$F638*100</f>
        <v>89.644012944983814</v>
      </c>
      <c r="S638" s="230"/>
      <c r="T638" s="229">
        <f>SUM(T641:T650)</f>
        <v>2728</v>
      </c>
      <c r="U638" s="229"/>
      <c r="V638" s="230">
        <f>T638/$F638*100</f>
        <v>80.258899676375407</v>
      </c>
      <c r="W638" s="230"/>
      <c r="X638" s="229">
        <v>0</v>
      </c>
      <c r="Y638" s="229"/>
      <c r="Z638" s="230">
        <v>0</v>
      </c>
      <c r="AA638" s="230"/>
    </row>
    <row r="639" spans="1:27" x14ac:dyDescent="0.3">
      <c r="A639" s="228"/>
      <c r="B639" s="276" t="s">
        <v>44</v>
      </c>
      <c r="C639" s="277"/>
      <c r="D639" s="277"/>
      <c r="E639" s="277"/>
      <c r="F639" s="229"/>
      <c r="G639" s="229"/>
      <c r="H639" s="229"/>
      <c r="I639" s="229"/>
      <c r="J639" s="230"/>
      <c r="K639" s="230"/>
      <c r="L639" s="229"/>
      <c r="M639" s="229"/>
      <c r="N639" s="230"/>
      <c r="O639" s="230"/>
      <c r="P639" s="229"/>
      <c r="Q639" s="229"/>
      <c r="R639" s="230"/>
      <c r="S639" s="230"/>
      <c r="T639" s="229"/>
      <c r="U639" s="229"/>
      <c r="V639" s="230"/>
      <c r="W639" s="230"/>
      <c r="X639" s="229"/>
      <c r="Y639" s="229"/>
      <c r="Z639" s="230"/>
      <c r="AA639" s="230"/>
    </row>
    <row r="640" spans="1:27" s="224" customFormat="1" ht="4.8" customHeight="1" x14ac:dyDescent="0.3">
      <c r="A640" s="18"/>
      <c r="B640" s="164"/>
      <c r="C640" s="164"/>
      <c r="D640" s="164"/>
      <c r="E640" s="164"/>
      <c r="F640" s="367"/>
      <c r="G640" s="367"/>
      <c r="H640" s="367"/>
      <c r="I640" s="367"/>
      <c r="J640" s="327"/>
      <c r="K640" s="327"/>
      <c r="L640" s="367"/>
      <c r="M640" s="367"/>
      <c r="N640" s="327"/>
      <c r="O640" s="327"/>
      <c r="P640" s="367"/>
      <c r="Q640" s="367"/>
      <c r="R640" s="327"/>
      <c r="S640" s="327"/>
      <c r="T640" s="367"/>
      <c r="U640" s="367"/>
      <c r="V640" s="327"/>
      <c r="W640" s="327"/>
      <c r="X640" s="367"/>
      <c r="Y640" s="367"/>
      <c r="Z640" s="327"/>
      <c r="AA640" s="327"/>
    </row>
    <row r="641" spans="1:27" x14ac:dyDescent="0.3">
      <c r="A641" s="18"/>
      <c r="B641" s="164"/>
      <c r="C641" s="116" t="s">
        <v>66</v>
      </c>
      <c r="D641" s="164"/>
      <c r="E641" s="164"/>
      <c r="F641" s="329">
        <v>104</v>
      </c>
      <c r="G641" s="329"/>
      <c r="H641" s="329">
        <v>101</v>
      </c>
      <c r="I641" s="329"/>
      <c r="J641" s="382">
        <f t="shared" ref="J641:J650" si="342">+H641/$F641*100</f>
        <v>97.115384615384613</v>
      </c>
      <c r="K641" s="382"/>
      <c r="L641" s="329">
        <v>91</v>
      </c>
      <c r="M641" s="329"/>
      <c r="N641" s="382">
        <f>+L641/$F641*100</f>
        <v>87.5</v>
      </c>
      <c r="O641" s="382"/>
      <c r="P641" s="329">
        <v>91</v>
      </c>
      <c r="Q641" s="329"/>
      <c r="R641" s="382">
        <f t="shared" ref="R641" si="343">+P641/$F641*100</f>
        <v>87.5</v>
      </c>
      <c r="S641" s="382"/>
      <c r="T641" s="329">
        <v>86</v>
      </c>
      <c r="U641" s="329"/>
      <c r="V641" s="382">
        <f t="shared" ref="V641" si="344">+T641/$F641*100</f>
        <v>82.692307692307693</v>
      </c>
      <c r="W641" s="382"/>
      <c r="X641" s="329">
        <v>0</v>
      </c>
      <c r="Y641" s="329"/>
      <c r="Z641" s="329">
        <v>0</v>
      </c>
      <c r="AA641" s="329"/>
    </row>
    <row r="642" spans="1:27" x14ac:dyDescent="0.3">
      <c r="A642" s="18"/>
      <c r="B642" s="164"/>
      <c r="C642" s="331" t="s">
        <v>67</v>
      </c>
      <c r="D642" s="164"/>
      <c r="E642" s="164"/>
      <c r="F642" s="329"/>
      <c r="G642" s="329"/>
      <c r="H642" s="329"/>
      <c r="I642" s="329"/>
      <c r="J642" s="382"/>
      <c r="K642" s="382"/>
      <c r="L642" s="329"/>
      <c r="M642" s="329"/>
      <c r="N642" s="382"/>
      <c r="O642" s="382"/>
      <c r="P642" s="329"/>
      <c r="Q642" s="329"/>
      <c r="R642" s="382"/>
      <c r="S642" s="382"/>
      <c r="T642" s="329"/>
      <c r="U642" s="329"/>
      <c r="V642" s="382"/>
      <c r="W642" s="382"/>
      <c r="X642" s="329"/>
      <c r="Y642" s="329"/>
      <c r="Z642" s="329"/>
      <c r="AA642" s="329"/>
    </row>
    <row r="643" spans="1:27" ht="4.8" customHeight="1" x14ac:dyDescent="0.3">
      <c r="A643" s="18"/>
      <c r="B643" s="164"/>
      <c r="C643" s="86"/>
      <c r="D643" s="164"/>
      <c r="E643" s="164"/>
      <c r="F643" s="329"/>
      <c r="G643" s="329"/>
      <c r="H643" s="329"/>
      <c r="I643" s="329"/>
      <c r="J643" s="382"/>
      <c r="K643" s="382"/>
      <c r="L643" s="329"/>
      <c r="M643" s="329"/>
      <c r="N643" s="382"/>
      <c r="O643" s="382"/>
      <c r="P643" s="329"/>
      <c r="Q643" s="329"/>
      <c r="R643" s="382"/>
      <c r="S643" s="382"/>
      <c r="T643" s="329"/>
      <c r="U643" s="329"/>
      <c r="V643" s="382"/>
      <c r="W643" s="382"/>
      <c r="X643" s="329"/>
      <c r="Y643" s="329"/>
      <c r="Z643" s="329"/>
      <c r="AA643" s="329"/>
    </row>
    <row r="644" spans="1:27" x14ac:dyDescent="0.3">
      <c r="A644" s="18"/>
      <c r="B644" s="164"/>
      <c r="C644" s="116" t="s">
        <v>68</v>
      </c>
      <c r="D644" s="164"/>
      <c r="E644" s="164"/>
      <c r="F644" s="329">
        <v>1390</v>
      </c>
      <c r="G644" s="329"/>
      <c r="H644" s="329">
        <v>1361</v>
      </c>
      <c r="I644" s="329"/>
      <c r="J644" s="382">
        <f t="shared" si="342"/>
        <v>97.913669064748206</v>
      </c>
      <c r="K644" s="382"/>
      <c r="L644" s="329">
        <v>1302</v>
      </c>
      <c r="M644" s="329"/>
      <c r="N644" s="382">
        <f>+L644/$F644*100</f>
        <v>93.669064748201436</v>
      </c>
      <c r="O644" s="382"/>
      <c r="P644" s="329">
        <v>1253</v>
      </c>
      <c r="Q644" s="329"/>
      <c r="R644" s="382">
        <f t="shared" ref="R644" si="345">+P644/$F644*100</f>
        <v>90.143884892086334</v>
      </c>
      <c r="S644" s="382"/>
      <c r="T644" s="329">
        <v>1118</v>
      </c>
      <c r="U644" s="329"/>
      <c r="V644" s="382">
        <f t="shared" ref="V644" si="346">+T644/$F644*100</f>
        <v>80.431654676258987</v>
      </c>
      <c r="W644" s="382"/>
      <c r="X644" s="329">
        <v>0</v>
      </c>
      <c r="Y644" s="329"/>
      <c r="Z644" s="329">
        <v>0</v>
      </c>
      <c r="AA644" s="329"/>
    </row>
    <row r="645" spans="1:27" x14ac:dyDescent="0.3">
      <c r="A645" s="18"/>
      <c r="B645" s="164"/>
      <c r="C645" s="331" t="s">
        <v>69</v>
      </c>
      <c r="D645" s="164"/>
      <c r="E645" s="164"/>
      <c r="F645" s="329"/>
      <c r="G645" s="329"/>
      <c r="H645" s="329"/>
      <c r="I645" s="329"/>
      <c r="J645" s="382"/>
      <c r="K645" s="382"/>
      <c r="L645" s="329"/>
      <c r="M645" s="329"/>
      <c r="N645" s="382"/>
      <c r="O645" s="382"/>
      <c r="P645" s="329"/>
      <c r="Q645" s="329"/>
      <c r="R645" s="382"/>
      <c r="S645" s="382"/>
      <c r="T645" s="329"/>
      <c r="U645" s="329"/>
      <c r="V645" s="382"/>
      <c r="W645" s="382"/>
      <c r="X645" s="329"/>
      <c r="Y645" s="329"/>
      <c r="Z645" s="329"/>
      <c r="AA645" s="329"/>
    </row>
    <row r="646" spans="1:27" ht="4.8" customHeight="1" x14ac:dyDescent="0.3">
      <c r="A646" s="18"/>
      <c r="B646" s="164"/>
      <c r="C646" s="86"/>
      <c r="D646" s="164"/>
      <c r="E646" s="164"/>
      <c r="F646" s="329"/>
      <c r="G646" s="329"/>
      <c r="H646" s="329"/>
      <c r="I646" s="329"/>
      <c r="J646" s="382"/>
      <c r="K646" s="382"/>
      <c r="L646" s="329"/>
      <c r="M646" s="329"/>
      <c r="N646" s="382"/>
      <c r="O646" s="382"/>
      <c r="P646" s="329"/>
      <c r="Q646" s="329"/>
      <c r="R646" s="382"/>
      <c r="S646" s="382"/>
      <c r="T646" s="329"/>
      <c r="U646" s="329"/>
      <c r="V646" s="382"/>
      <c r="W646" s="382"/>
      <c r="X646" s="329"/>
      <c r="Y646" s="329"/>
      <c r="Z646" s="329"/>
      <c r="AA646" s="329"/>
    </row>
    <row r="647" spans="1:27" x14ac:dyDescent="0.3">
      <c r="A647" s="18"/>
      <c r="B647" s="164"/>
      <c r="C647" s="116" t="s">
        <v>70</v>
      </c>
      <c r="D647" s="164"/>
      <c r="E647" s="164"/>
      <c r="F647" s="329">
        <v>697</v>
      </c>
      <c r="G647" s="329"/>
      <c r="H647" s="329">
        <v>681</v>
      </c>
      <c r="I647" s="329"/>
      <c r="J647" s="382">
        <f t="shared" si="342"/>
        <v>97.70444763271162</v>
      </c>
      <c r="K647" s="382"/>
      <c r="L647" s="329">
        <v>652</v>
      </c>
      <c r="M647" s="329"/>
      <c r="N647" s="382">
        <f>+L647/$F647*100</f>
        <v>93.543758967001438</v>
      </c>
      <c r="O647" s="382"/>
      <c r="P647" s="329">
        <v>616</v>
      </c>
      <c r="Q647" s="329"/>
      <c r="R647" s="382">
        <f t="shared" ref="R647" si="347">+P647/$F647*100</f>
        <v>88.378766140602579</v>
      </c>
      <c r="S647" s="382"/>
      <c r="T647" s="329">
        <v>539</v>
      </c>
      <c r="U647" s="329"/>
      <c r="V647" s="382">
        <f t="shared" ref="V647" si="348">+T647/$F647*100</f>
        <v>77.331420373027257</v>
      </c>
      <c r="W647" s="382"/>
      <c r="X647" s="329">
        <v>0</v>
      </c>
      <c r="Y647" s="329"/>
      <c r="Z647" s="329">
        <v>0</v>
      </c>
      <c r="AA647" s="329"/>
    </row>
    <row r="648" spans="1:27" x14ac:dyDescent="0.3">
      <c r="A648" s="18"/>
      <c r="B648" s="164"/>
      <c r="C648" s="331" t="s">
        <v>71</v>
      </c>
      <c r="D648" s="164"/>
      <c r="E648" s="164"/>
      <c r="F648" s="329"/>
      <c r="G648" s="329"/>
      <c r="H648" s="329"/>
      <c r="I648" s="329"/>
      <c r="J648" s="382"/>
      <c r="K648" s="382"/>
      <c r="L648" s="329"/>
      <c r="M648" s="329"/>
      <c r="N648" s="382"/>
      <c r="O648" s="382"/>
      <c r="P648" s="329"/>
      <c r="Q648" s="329"/>
      <c r="R648" s="382"/>
      <c r="S648" s="382"/>
      <c r="T648" s="329"/>
      <c r="U648" s="329"/>
      <c r="V648" s="382"/>
      <c r="W648" s="382"/>
      <c r="X648" s="329"/>
      <c r="Y648" s="329"/>
      <c r="Z648" s="329"/>
      <c r="AA648" s="329"/>
    </row>
    <row r="649" spans="1:27" ht="4.8" customHeight="1" x14ac:dyDescent="0.3">
      <c r="A649" s="18"/>
      <c r="B649" s="164"/>
      <c r="C649" s="86"/>
      <c r="D649" s="164"/>
      <c r="E649" s="164"/>
      <c r="F649" s="329"/>
      <c r="G649" s="329"/>
      <c r="H649" s="329"/>
      <c r="I649" s="329"/>
      <c r="J649" s="382"/>
      <c r="K649" s="382"/>
      <c r="L649" s="329"/>
      <c r="M649" s="329"/>
      <c r="N649" s="382"/>
      <c r="O649" s="382"/>
      <c r="P649" s="329"/>
      <c r="Q649" s="329"/>
      <c r="R649" s="382"/>
      <c r="S649" s="382"/>
      <c r="T649" s="329"/>
      <c r="U649" s="329"/>
      <c r="V649" s="382"/>
      <c r="W649" s="382"/>
      <c r="X649" s="329"/>
      <c r="Y649" s="329"/>
      <c r="Z649" s="329"/>
      <c r="AA649" s="329"/>
    </row>
    <row r="650" spans="1:27" x14ac:dyDescent="0.3">
      <c r="A650" s="18"/>
      <c r="B650" s="164"/>
      <c r="C650" s="116" t="s">
        <v>72</v>
      </c>
      <c r="D650" s="164"/>
      <c r="E650" s="164"/>
      <c r="F650" s="329">
        <v>1208</v>
      </c>
      <c r="G650" s="329"/>
      <c r="H650" s="329">
        <v>1173</v>
      </c>
      <c r="I650" s="329"/>
      <c r="J650" s="382">
        <f t="shared" si="342"/>
        <v>97.102649006622528</v>
      </c>
      <c r="K650" s="382"/>
      <c r="L650" s="329">
        <v>1122</v>
      </c>
      <c r="M650" s="329"/>
      <c r="N650" s="382">
        <f>+L650/$F650*100</f>
        <v>92.880794701986758</v>
      </c>
      <c r="O650" s="382"/>
      <c r="P650" s="329">
        <v>1087</v>
      </c>
      <c r="Q650" s="329"/>
      <c r="R650" s="382">
        <f t="shared" ref="R650" si="349">+P650/$F650*100</f>
        <v>89.983443708609272</v>
      </c>
      <c r="S650" s="382"/>
      <c r="T650" s="329">
        <v>985</v>
      </c>
      <c r="U650" s="329"/>
      <c r="V650" s="382">
        <f t="shared" ref="V650" si="350">+T650/$F650*100</f>
        <v>81.539735099337747</v>
      </c>
      <c r="W650" s="382"/>
      <c r="X650" s="329">
        <v>0</v>
      </c>
      <c r="Y650" s="329"/>
      <c r="Z650" s="329">
        <v>0</v>
      </c>
      <c r="AA650" s="329"/>
    </row>
    <row r="651" spans="1:27" x14ac:dyDescent="0.3">
      <c r="A651" s="18"/>
      <c r="B651" s="164"/>
      <c r="C651" s="331" t="s">
        <v>73</v>
      </c>
      <c r="D651" s="164"/>
      <c r="E651" s="164"/>
      <c r="F651" s="329"/>
      <c r="G651" s="329"/>
      <c r="H651" s="329"/>
      <c r="I651" s="329"/>
      <c r="J651" s="382"/>
      <c r="K651" s="382"/>
      <c r="L651" s="329"/>
      <c r="M651" s="329"/>
      <c r="N651" s="382"/>
      <c r="O651" s="382"/>
      <c r="P651" s="329"/>
      <c r="Q651" s="329"/>
      <c r="R651" s="382"/>
      <c r="S651" s="382"/>
      <c r="T651" s="329"/>
      <c r="U651" s="329"/>
      <c r="V651" s="382"/>
      <c r="W651" s="382"/>
      <c r="X651" s="329"/>
      <c r="Y651" s="329"/>
      <c r="Z651" s="329"/>
      <c r="AA651" s="329"/>
    </row>
    <row r="652" spans="1:27" ht="13.8" thickBot="1" x14ac:dyDescent="0.35">
      <c r="A652" s="72"/>
      <c r="B652" s="371"/>
      <c r="C652" s="371"/>
      <c r="D652" s="371"/>
      <c r="E652" s="371"/>
      <c r="F652" s="202"/>
      <c r="G652" s="202"/>
      <c r="H652" s="202"/>
      <c r="I652" s="202"/>
      <c r="J652" s="372"/>
      <c r="K652" s="372"/>
      <c r="L652" s="202"/>
      <c r="M652" s="202"/>
      <c r="N652" s="372"/>
      <c r="O652" s="372"/>
      <c r="P652" s="202"/>
      <c r="Q652" s="202"/>
      <c r="R652" s="372"/>
      <c r="S652" s="372"/>
      <c r="T652" s="202"/>
      <c r="U652" s="202"/>
      <c r="V652" s="372"/>
      <c r="W652" s="372"/>
      <c r="X652" s="202"/>
      <c r="Y652" s="202"/>
      <c r="Z652" s="372"/>
      <c r="AA652" s="372"/>
    </row>
    <row r="653" spans="1:27" x14ac:dyDescent="0.3">
      <c r="A653" s="353" t="s">
        <v>169</v>
      </c>
      <c r="B653" s="353"/>
      <c r="C653" s="353"/>
      <c r="D653" s="353"/>
      <c r="E653" s="353"/>
      <c r="F653" s="353"/>
      <c r="G653" s="353"/>
      <c r="H653" s="353"/>
      <c r="I653" s="353"/>
      <c r="J653" s="353"/>
      <c r="K653" s="353"/>
      <c r="L653" s="353"/>
      <c r="M653" s="353"/>
      <c r="N653" s="353"/>
      <c r="O653" s="353"/>
      <c r="P653" s="353"/>
      <c r="Q653" s="353"/>
      <c r="R653" s="353"/>
      <c r="S653" s="353"/>
      <c r="T653" s="353"/>
      <c r="U653" s="353"/>
      <c r="V653" s="353"/>
      <c r="W653" s="353"/>
      <c r="X653" s="353"/>
      <c r="Y653" s="353"/>
      <c r="Z653" s="353"/>
      <c r="AA653" s="353"/>
    </row>
    <row r="654" spans="1:27" x14ac:dyDescent="0.3">
      <c r="A654" s="354" t="s">
        <v>184</v>
      </c>
      <c r="B654" s="354"/>
      <c r="C654" s="354"/>
      <c r="D654" s="354"/>
      <c r="E654" s="354"/>
      <c r="F654" s="354"/>
      <c r="G654" s="354"/>
      <c r="H654" s="354"/>
      <c r="I654" s="354"/>
      <c r="J654" s="354"/>
      <c r="K654" s="354"/>
      <c r="L654" s="354"/>
      <c r="M654" s="354"/>
      <c r="N654" s="354"/>
      <c r="O654" s="354"/>
      <c r="P654" s="354"/>
      <c r="Q654" s="354"/>
      <c r="R654" s="354"/>
      <c r="S654" s="354"/>
      <c r="T654" s="354"/>
      <c r="U654" s="354"/>
      <c r="V654" s="354"/>
      <c r="W654" s="354"/>
      <c r="X654" s="354"/>
      <c r="Y654" s="354"/>
      <c r="Z654" s="354"/>
      <c r="AA654" s="354"/>
    </row>
    <row r="655" spans="1:27" ht="13.8" thickBot="1" x14ac:dyDescent="0.35">
      <c r="A655" s="18"/>
      <c r="B655" s="18"/>
      <c r="C655" s="18"/>
      <c r="D655" s="18"/>
      <c r="E655" s="18"/>
      <c r="F655" s="329"/>
      <c r="G655" s="329"/>
      <c r="H655" s="329"/>
      <c r="I655" s="329"/>
      <c r="J655" s="330"/>
      <c r="K655" s="330"/>
      <c r="L655" s="329"/>
      <c r="M655" s="329"/>
      <c r="N655" s="18"/>
      <c r="O655" s="18"/>
      <c r="P655" s="329"/>
      <c r="Q655" s="329"/>
      <c r="R655" s="330"/>
      <c r="S655" s="330"/>
      <c r="T655" s="329"/>
      <c r="U655" s="329"/>
      <c r="V655" s="18"/>
      <c r="W655" s="18"/>
      <c r="X655" s="329"/>
      <c r="Y655" s="329"/>
      <c r="Z655" s="330"/>
      <c r="AA655" s="330"/>
    </row>
    <row r="656" spans="1:27" ht="36" customHeight="1" thickBot="1" x14ac:dyDescent="0.35">
      <c r="A656" s="355"/>
      <c r="B656" s="317" t="s">
        <v>220</v>
      </c>
      <c r="C656" s="317"/>
      <c r="D656" s="317"/>
      <c r="E656" s="318"/>
      <c r="F656" s="293" t="s">
        <v>25</v>
      </c>
      <c r="G656" s="356"/>
      <c r="H656" s="357" t="s">
        <v>32</v>
      </c>
      <c r="I656" s="357"/>
      <c r="J656" s="357"/>
      <c r="K656" s="358"/>
      <c r="L656" s="357" t="s">
        <v>21</v>
      </c>
      <c r="M656" s="357"/>
      <c r="N656" s="357"/>
      <c r="O656" s="358"/>
      <c r="P656" s="357" t="s">
        <v>29</v>
      </c>
      <c r="Q656" s="357"/>
      <c r="R656" s="357"/>
      <c r="S656" s="358"/>
      <c r="T656" s="357" t="s">
        <v>31</v>
      </c>
      <c r="U656" s="357"/>
      <c r="V656" s="357"/>
      <c r="W656" s="358"/>
      <c r="X656" s="357" t="s">
        <v>30</v>
      </c>
      <c r="Y656" s="357"/>
      <c r="Z656" s="357"/>
      <c r="AA656" s="358"/>
    </row>
    <row r="657" spans="1:27" ht="37.200000000000003" customHeight="1" x14ac:dyDescent="0.3">
      <c r="A657" s="167"/>
      <c r="B657" s="301"/>
      <c r="C657" s="301"/>
      <c r="D657" s="301"/>
      <c r="E657" s="312"/>
      <c r="F657" s="298"/>
      <c r="G657" s="359"/>
      <c r="H657" s="302" t="s">
        <v>134</v>
      </c>
      <c r="I657" s="360"/>
      <c r="J657" s="303" t="s">
        <v>118</v>
      </c>
      <c r="K657" s="303"/>
      <c r="L657" s="302" t="s">
        <v>134</v>
      </c>
      <c r="M657" s="360"/>
      <c r="N657" s="303" t="s">
        <v>118</v>
      </c>
      <c r="O657" s="303"/>
      <c r="P657" s="302" t="s">
        <v>134</v>
      </c>
      <c r="Q657" s="360"/>
      <c r="R657" s="303" t="s">
        <v>118</v>
      </c>
      <c r="S657" s="303"/>
      <c r="T657" s="302" t="s">
        <v>134</v>
      </c>
      <c r="U657" s="360"/>
      <c r="V657" s="303" t="s">
        <v>118</v>
      </c>
      <c r="W657" s="303"/>
      <c r="X657" s="302" t="s">
        <v>134</v>
      </c>
      <c r="Y657" s="360"/>
      <c r="Z657" s="303" t="s">
        <v>118</v>
      </c>
      <c r="AA657" s="303"/>
    </row>
    <row r="658" spans="1:27" ht="18.600000000000001" customHeight="1" thickBot="1" x14ac:dyDescent="0.35">
      <c r="A658" s="72"/>
      <c r="B658" s="361"/>
      <c r="C658" s="361"/>
      <c r="D658" s="361"/>
      <c r="E658" s="307"/>
      <c r="F658" s="362"/>
      <c r="G658" s="363"/>
      <c r="H658" s="364"/>
      <c r="I658" s="364"/>
      <c r="J658" s="310" t="s">
        <v>62</v>
      </c>
      <c r="K658" s="310"/>
      <c r="L658" s="364"/>
      <c r="M658" s="364"/>
      <c r="N658" s="310" t="s">
        <v>62</v>
      </c>
      <c r="O658" s="310"/>
      <c r="P658" s="364"/>
      <c r="Q658" s="364"/>
      <c r="R658" s="310" t="s">
        <v>62</v>
      </c>
      <c r="S658" s="310"/>
      <c r="T658" s="364"/>
      <c r="U658" s="364"/>
      <c r="V658" s="310" t="s">
        <v>62</v>
      </c>
      <c r="W658" s="310"/>
      <c r="X658" s="364"/>
      <c r="Y658" s="364"/>
      <c r="Z658" s="310" t="s">
        <v>62</v>
      </c>
      <c r="AA658" s="310"/>
    </row>
    <row r="659" spans="1:27" ht="4.8" customHeight="1" x14ac:dyDescent="0.3">
      <c r="A659" s="355"/>
      <c r="B659" s="318"/>
      <c r="C659" s="318"/>
      <c r="D659" s="318"/>
      <c r="E659" s="318"/>
      <c r="F659" s="294"/>
      <c r="G659" s="356"/>
      <c r="H659" s="365"/>
      <c r="I659" s="365"/>
      <c r="J659" s="322"/>
      <c r="K659" s="322"/>
      <c r="L659" s="365"/>
      <c r="M659" s="365"/>
      <c r="N659" s="322"/>
      <c r="O659" s="322"/>
      <c r="P659" s="365"/>
      <c r="Q659" s="365"/>
      <c r="R659" s="322"/>
      <c r="S659" s="322"/>
      <c r="T659" s="365"/>
      <c r="U659" s="365"/>
      <c r="V659" s="322"/>
      <c r="W659" s="322"/>
      <c r="X659" s="365"/>
      <c r="Y659" s="365"/>
      <c r="Z659" s="322"/>
      <c r="AA659" s="322"/>
    </row>
    <row r="660" spans="1:27" x14ac:dyDescent="0.3">
      <c r="A660" s="271" t="s">
        <v>152</v>
      </c>
      <c r="B660" s="271"/>
      <c r="C660" s="271"/>
      <c r="D660" s="271"/>
      <c r="E660" s="271"/>
      <c r="F660" s="271"/>
      <c r="G660" s="271"/>
      <c r="H660" s="271"/>
      <c r="I660" s="271"/>
      <c r="J660" s="271"/>
      <c r="K660" s="271"/>
      <c r="L660" s="271"/>
      <c r="M660" s="271"/>
      <c r="N660" s="271"/>
      <c r="O660" s="271"/>
      <c r="P660" s="271"/>
      <c r="Q660" s="271"/>
      <c r="R660" s="271"/>
      <c r="S660" s="271"/>
      <c r="T660" s="271"/>
      <c r="U660" s="271"/>
      <c r="V660" s="271"/>
      <c r="W660" s="271"/>
      <c r="X660" s="271"/>
      <c r="Y660" s="271"/>
      <c r="Z660" s="271"/>
      <c r="AA660" s="271"/>
    </row>
    <row r="661" spans="1:27" x14ac:dyDescent="0.3">
      <c r="A661" s="272" t="s">
        <v>153</v>
      </c>
      <c r="B661" s="271"/>
      <c r="C661" s="271"/>
      <c r="D661" s="271"/>
      <c r="E661" s="271"/>
      <c r="F661" s="271"/>
      <c r="G661" s="271"/>
      <c r="H661" s="271"/>
      <c r="I661" s="271"/>
      <c r="J661" s="271"/>
      <c r="K661" s="271"/>
      <c r="L661" s="271"/>
      <c r="M661" s="271"/>
      <c r="N661" s="271"/>
      <c r="O661" s="271"/>
      <c r="P661" s="271"/>
      <c r="Q661" s="271"/>
      <c r="R661" s="271"/>
      <c r="S661" s="271"/>
      <c r="T661" s="271"/>
      <c r="U661" s="271"/>
      <c r="V661" s="271"/>
      <c r="W661" s="271"/>
      <c r="X661" s="271"/>
      <c r="Y661" s="271"/>
      <c r="Z661" s="271"/>
      <c r="AA661" s="271"/>
    </row>
    <row r="662" spans="1:27" s="224" customFormat="1" ht="4.8" customHeight="1" x14ac:dyDescent="0.3">
      <c r="A662" s="366"/>
      <c r="B662" s="366"/>
      <c r="C662" s="366"/>
      <c r="D662" s="366"/>
      <c r="E662" s="366"/>
      <c r="F662" s="366"/>
      <c r="G662" s="366"/>
      <c r="H662" s="366"/>
      <c r="I662" s="366"/>
      <c r="J662" s="366"/>
      <c r="K662" s="366"/>
      <c r="L662" s="366"/>
      <c r="M662" s="366"/>
      <c r="N662" s="366"/>
      <c r="O662" s="366"/>
      <c r="P662" s="366"/>
      <c r="Q662" s="366"/>
      <c r="R662" s="366"/>
      <c r="S662" s="366"/>
      <c r="T662" s="366"/>
      <c r="U662" s="366"/>
      <c r="V662" s="366"/>
      <c r="W662" s="366"/>
      <c r="X662" s="366"/>
      <c r="Y662" s="366"/>
      <c r="Z662" s="366"/>
      <c r="AA662" s="366"/>
    </row>
    <row r="663" spans="1:27" x14ac:dyDescent="0.3">
      <c r="A663" s="228"/>
      <c r="B663" s="275" t="s">
        <v>43</v>
      </c>
      <c r="C663" s="277"/>
      <c r="D663" s="277"/>
      <c r="E663" s="277"/>
      <c r="F663" s="229">
        <f>SUM(F666:F722)</f>
        <v>35539</v>
      </c>
      <c r="G663" s="229"/>
      <c r="H663" s="229">
        <f>SUM(H666:H722)</f>
        <v>34501</v>
      </c>
      <c r="I663" s="229"/>
      <c r="J663" s="230">
        <f>H663/$F663*100</f>
        <v>97.079265032780896</v>
      </c>
      <c r="K663" s="230"/>
      <c r="L663" s="229">
        <f>SUM(L666:L722)</f>
        <v>32390</v>
      </c>
      <c r="M663" s="229"/>
      <c r="N663" s="230">
        <f>L663/$F663*100</f>
        <v>91.139311742029889</v>
      </c>
      <c r="O663" s="230"/>
      <c r="P663" s="229">
        <f>SUM(P666:P722)</f>
        <v>30937</v>
      </c>
      <c r="Q663" s="229"/>
      <c r="R663" s="230">
        <f>P663/$F663*100</f>
        <v>87.050845549959206</v>
      </c>
      <c r="S663" s="230"/>
      <c r="T663" s="229">
        <f>SUM(T666:T722)</f>
        <v>27952</v>
      </c>
      <c r="U663" s="229"/>
      <c r="V663" s="230">
        <f>T663/$F663*100</f>
        <v>78.65162216156898</v>
      </c>
      <c r="W663" s="230"/>
      <c r="X663" s="229">
        <v>0</v>
      </c>
      <c r="Y663" s="229"/>
      <c r="Z663" s="230">
        <v>0</v>
      </c>
      <c r="AA663" s="230"/>
    </row>
    <row r="664" spans="1:27" x14ac:dyDescent="0.3">
      <c r="A664" s="228"/>
      <c r="B664" s="276" t="s">
        <v>42</v>
      </c>
      <c r="C664" s="277"/>
      <c r="D664" s="277"/>
      <c r="E664" s="277"/>
      <c r="F664" s="229"/>
      <c r="G664" s="229"/>
      <c r="H664" s="229"/>
      <c r="I664" s="229"/>
      <c r="J664" s="230"/>
      <c r="K664" s="230"/>
      <c r="L664" s="229"/>
      <c r="M664" s="229"/>
      <c r="N664" s="230"/>
      <c r="O664" s="230"/>
      <c r="P664" s="229"/>
      <c r="Q664" s="229"/>
      <c r="R664" s="230"/>
      <c r="S664" s="230"/>
      <c r="T664" s="229"/>
      <c r="U664" s="229"/>
      <c r="V664" s="230"/>
      <c r="W664" s="230"/>
      <c r="X664" s="229"/>
      <c r="Y664" s="229"/>
      <c r="Z664" s="230"/>
      <c r="AA664" s="230"/>
    </row>
    <row r="665" spans="1:27" s="224" customFormat="1" ht="4.8" customHeight="1" x14ac:dyDescent="0.3">
      <c r="A665" s="18"/>
      <c r="B665" s="164"/>
      <c r="C665" s="86"/>
      <c r="D665" s="164"/>
      <c r="E665" s="164"/>
      <c r="F665" s="367"/>
      <c r="G665" s="367"/>
      <c r="H665" s="367"/>
      <c r="I665" s="367"/>
      <c r="J665" s="327"/>
      <c r="K665" s="327"/>
      <c r="L665" s="367"/>
      <c r="M665" s="367"/>
      <c r="N665" s="327"/>
      <c r="O665" s="327"/>
      <c r="P665" s="367"/>
      <c r="Q665" s="367"/>
      <c r="R665" s="327"/>
      <c r="S665" s="327"/>
      <c r="T665" s="367"/>
      <c r="U665" s="367"/>
      <c r="V665" s="327"/>
      <c r="W665" s="327"/>
      <c r="X665" s="367"/>
      <c r="Y665" s="367"/>
      <c r="Z665" s="327"/>
      <c r="AA665" s="327"/>
    </row>
    <row r="666" spans="1:27" x14ac:dyDescent="0.3">
      <c r="A666" s="18"/>
      <c r="B666" s="164"/>
      <c r="C666" s="252" t="s">
        <v>127</v>
      </c>
      <c r="D666" s="252"/>
      <c r="E666" s="252"/>
      <c r="F666" s="329">
        <v>152</v>
      </c>
      <c r="G666" s="329"/>
      <c r="H666" s="329">
        <v>148</v>
      </c>
      <c r="I666" s="329"/>
      <c r="J666" s="382">
        <f t="shared" ref="J666:J722" si="351">+H666/$F666*100</f>
        <v>97.368421052631575</v>
      </c>
      <c r="K666" s="382"/>
      <c r="L666" s="329">
        <v>136</v>
      </c>
      <c r="M666" s="329"/>
      <c r="N666" s="382">
        <f>+L666/$F666*100</f>
        <v>89.473684210526315</v>
      </c>
      <c r="O666" s="382"/>
      <c r="P666" s="329">
        <v>129</v>
      </c>
      <c r="Q666" s="329"/>
      <c r="R666" s="382">
        <f t="shared" ref="R666" si="352">+P666/$F666*100</f>
        <v>84.868421052631575</v>
      </c>
      <c r="S666" s="382"/>
      <c r="T666" s="329">
        <v>118</v>
      </c>
      <c r="U666" s="329"/>
      <c r="V666" s="382">
        <f t="shared" ref="V666" si="353">+T666/$F666*100</f>
        <v>77.631578947368425</v>
      </c>
      <c r="W666" s="382"/>
      <c r="X666" s="329">
        <v>0</v>
      </c>
      <c r="Y666" s="329"/>
      <c r="Z666" s="329">
        <v>0</v>
      </c>
      <c r="AA666" s="329"/>
    </row>
    <row r="667" spans="1:27" x14ac:dyDescent="0.3">
      <c r="A667" s="18"/>
      <c r="B667" s="164"/>
      <c r="C667" s="116" t="s">
        <v>128</v>
      </c>
      <c r="D667" s="116"/>
      <c r="E667" s="116"/>
      <c r="F667" s="329"/>
      <c r="G667" s="329"/>
      <c r="H667" s="329"/>
      <c r="I667" s="329"/>
      <c r="J667" s="382"/>
      <c r="K667" s="382"/>
      <c r="L667" s="329"/>
      <c r="M667" s="329"/>
      <c r="N667" s="382"/>
      <c r="O667" s="382"/>
      <c r="P667" s="329"/>
      <c r="Q667" s="329"/>
      <c r="R667" s="382"/>
      <c r="S667" s="382"/>
      <c r="T667" s="329"/>
      <c r="U667" s="329"/>
      <c r="V667" s="382"/>
      <c r="W667" s="382"/>
      <c r="X667" s="329"/>
      <c r="Y667" s="329"/>
      <c r="Z667" s="329"/>
      <c r="AA667" s="329"/>
    </row>
    <row r="668" spans="1:27" x14ac:dyDescent="0.3">
      <c r="A668" s="18"/>
      <c r="B668" s="164"/>
      <c r="C668" s="387" t="s">
        <v>173</v>
      </c>
      <c r="D668" s="387"/>
      <c r="E668" s="387"/>
      <c r="F668" s="329"/>
      <c r="G668" s="329"/>
      <c r="H668" s="329"/>
      <c r="I668" s="329"/>
      <c r="J668" s="382"/>
      <c r="K668" s="382"/>
      <c r="L668" s="329"/>
      <c r="M668" s="329"/>
      <c r="N668" s="382"/>
      <c r="O668" s="382"/>
      <c r="P668" s="329"/>
      <c r="Q668" s="329"/>
      <c r="R668" s="382"/>
      <c r="S668" s="382"/>
      <c r="T668" s="329"/>
      <c r="U668" s="329"/>
      <c r="V668" s="382"/>
      <c r="W668" s="382"/>
      <c r="X668" s="329"/>
      <c r="Y668" s="329"/>
      <c r="Z668" s="329"/>
      <c r="AA668" s="329"/>
    </row>
    <row r="669" spans="1:27" x14ac:dyDescent="0.3">
      <c r="A669" s="18"/>
      <c r="B669" s="164"/>
      <c r="C669" s="331" t="s">
        <v>160</v>
      </c>
      <c r="D669" s="331"/>
      <c r="E669" s="331"/>
      <c r="F669" s="329"/>
      <c r="G669" s="329"/>
      <c r="H669" s="329"/>
      <c r="I669" s="329"/>
      <c r="J669" s="382"/>
      <c r="K669" s="382"/>
      <c r="L669" s="329"/>
      <c r="M669" s="329"/>
      <c r="N669" s="382"/>
      <c r="O669" s="382"/>
      <c r="P669" s="329"/>
      <c r="Q669" s="329"/>
      <c r="R669" s="382"/>
      <c r="S669" s="382"/>
      <c r="T669" s="329"/>
      <c r="U669" s="329"/>
      <c r="V669" s="382"/>
      <c r="W669" s="382"/>
      <c r="X669" s="329"/>
      <c r="Y669" s="329"/>
      <c r="Z669" s="329"/>
      <c r="AA669" s="329"/>
    </row>
    <row r="670" spans="1:27" ht="4.8" customHeight="1" x14ac:dyDescent="0.3">
      <c r="A670" s="18"/>
      <c r="B670" s="164"/>
      <c r="C670" s="86"/>
      <c r="D670" s="164"/>
      <c r="E670" s="164"/>
      <c r="F670" s="329"/>
      <c r="G670" s="329"/>
      <c r="H670" s="329"/>
      <c r="I670" s="329"/>
      <c r="J670" s="382"/>
      <c r="K670" s="382"/>
      <c r="L670" s="329"/>
      <c r="M670" s="329"/>
      <c r="N670" s="382"/>
      <c r="O670" s="382"/>
      <c r="P670" s="329"/>
      <c r="Q670" s="329"/>
      <c r="R670" s="382"/>
      <c r="S670" s="382"/>
      <c r="T670" s="329"/>
      <c r="U670" s="329"/>
      <c r="V670" s="382"/>
      <c r="W670" s="382"/>
      <c r="X670" s="329"/>
      <c r="Y670" s="329"/>
      <c r="Z670" s="329"/>
      <c r="AA670" s="329"/>
    </row>
    <row r="671" spans="1:27" x14ac:dyDescent="0.3">
      <c r="A671" s="18"/>
      <c r="B671" s="164"/>
      <c r="C671" s="258" t="s">
        <v>212</v>
      </c>
      <c r="D671" s="261"/>
      <c r="E671" s="261"/>
      <c r="F671" s="329">
        <v>168</v>
      </c>
      <c r="G671" s="329"/>
      <c r="H671" s="329">
        <v>160</v>
      </c>
      <c r="I671" s="329"/>
      <c r="J671" s="382">
        <f t="shared" si="351"/>
        <v>95.238095238095227</v>
      </c>
      <c r="K671" s="382"/>
      <c r="L671" s="329">
        <v>149</v>
      </c>
      <c r="M671" s="329"/>
      <c r="N671" s="382">
        <f>+L671/$F671*100</f>
        <v>88.69047619047619</v>
      </c>
      <c r="O671" s="382"/>
      <c r="P671" s="329">
        <v>144</v>
      </c>
      <c r="Q671" s="329"/>
      <c r="R671" s="382">
        <f t="shared" ref="R671" si="354">+P671/$F671*100</f>
        <v>85.714285714285708</v>
      </c>
      <c r="S671" s="382"/>
      <c r="T671" s="329">
        <v>132</v>
      </c>
      <c r="U671" s="329"/>
      <c r="V671" s="382">
        <f t="shared" ref="V671" si="355">+T671/$F671*100</f>
        <v>78.571428571428569</v>
      </c>
      <c r="W671" s="382"/>
      <c r="X671" s="329">
        <v>0</v>
      </c>
      <c r="Y671" s="329"/>
      <c r="Z671" s="329">
        <v>0</v>
      </c>
      <c r="AA671" s="329"/>
    </row>
    <row r="672" spans="1:27" x14ac:dyDescent="0.3">
      <c r="A672" s="18"/>
      <c r="B672" s="164"/>
      <c r="C672" s="258" t="s">
        <v>161</v>
      </c>
      <c r="D672" s="258"/>
      <c r="E672" s="258"/>
      <c r="F672" s="329"/>
      <c r="G672" s="329"/>
      <c r="H672" s="329"/>
      <c r="I672" s="329"/>
      <c r="J672" s="382"/>
      <c r="K672" s="382"/>
      <c r="L672" s="329"/>
      <c r="M672" s="329"/>
      <c r="N672" s="382"/>
      <c r="O672" s="382"/>
      <c r="P672" s="329"/>
      <c r="Q672" s="329"/>
      <c r="R672" s="382"/>
      <c r="S672" s="382"/>
      <c r="T672" s="329"/>
      <c r="U672" s="329"/>
      <c r="V672" s="382"/>
      <c r="W672" s="382"/>
      <c r="X672" s="329"/>
      <c r="Y672" s="329"/>
      <c r="Z672" s="329"/>
      <c r="AA672" s="329"/>
    </row>
    <row r="673" spans="1:27" x14ac:dyDescent="0.3">
      <c r="A673" s="18"/>
      <c r="B673" s="164"/>
      <c r="C673" s="370" t="s">
        <v>213</v>
      </c>
      <c r="D673" s="261"/>
      <c r="E673" s="261"/>
      <c r="F673" s="329"/>
      <c r="G673" s="329"/>
      <c r="H673" s="329"/>
      <c r="I673" s="329"/>
      <c r="J673" s="382"/>
      <c r="K673" s="382"/>
      <c r="L673" s="329"/>
      <c r="M673" s="329"/>
      <c r="N673" s="382"/>
      <c r="O673" s="382"/>
      <c r="P673" s="329"/>
      <c r="Q673" s="329"/>
      <c r="R673" s="382"/>
      <c r="S673" s="382"/>
      <c r="T673" s="329"/>
      <c r="U673" s="329"/>
      <c r="V673" s="382"/>
      <c r="W673" s="382"/>
      <c r="X673" s="329"/>
      <c r="Y673" s="329"/>
      <c r="Z673" s="329"/>
      <c r="AA673" s="329"/>
    </row>
    <row r="674" spans="1:27" x14ac:dyDescent="0.3">
      <c r="A674" s="18"/>
      <c r="B674" s="164"/>
      <c r="C674" s="370" t="s">
        <v>174</v>
      </c>
      <c r="D674" s="370"/>
      <c r="E674" s="370"/>
      <c r="F674" s="329"/>
      <c r="G674" s="329"/>
      <c r="H674" s="329"/>
      <c r="I674" s="329"/>
      <c r="J674" s="382"/>
      <c r="K674" s="382"/>
      <c r="L674" s="329"/>
      <c r="M674" s="329"/>
      <c r="N674" s="382"/>
      <c r="O674" s="382"/>
      <c r="P674" s="329"/>
      <c r="Q674" s="329"/>
      <c r="R674" s="382"/>
      <c r="S674" s="382"/>
      <c r="T674" s="329"/>
      <c r="U674" s="329"/>
      <c r="V674" s="382"/>
      <c r="W674" s="382"/>
      <c r="X674" s="329"/>
      <c r="Y674" s="329"/>
      <c r="Z674" s="329"/>
      <c r="AA674" s="329"/>
    </row>
    <row r="675" spans="1:27" ht="4.8" customHeight="1" x14ac:dyDescent="0.3">
      <c r="A675" s="18"/>
      <c r="B675" s="164"/>
      <c r="C675" s="86"/>
      <c r="D675" s="164"/>
      <c r="E675" s="164"/>
      <c r="F675" s="329"/>
      <c r="G675" s="329"/>
      <c r="H675" s="329"/>
      <c r="I675" s="329"/>
      <c r="J675" s="382"/>
      <c r="K675" s="382"/>
      <c r="L675" s="329"/>
      <c r="M675" s="329"/>
      <c r="N675" s="382"/>
      <c r="O675" s="382"/>
      <c r="P675" s="329"/>
      <c r="Q675" s="329"/>
      <c r="R675" s="382"/>
      <c r="S675" s="382"/>
      <c r="T675" s="329"/>
      <c r="U675" s="329"/>
      <c r="V675" s="382"/>
      <c r="W675" s="382"/>
      <c r="X675" s="329"/>
      <c r="Y675" s="329"/>
      <c r="Z675" s="329"/>
      <c r="AA675" s="329"/>
    </row>
    <row r="676" spans="1:27" x14ac:dyDescent="0.3">
      <c r="A676" s="18"/>
      <c r="B676" s="164"/>
      <c r="C676" s="252" t="s">
        <v>185</v>
      </c>
      <c r="D676" s="252"/>
      <c r="E676" s="252"/>
      <c r="F676" s="329">
        <v>13193</v>
      </c>
      <c r="G676" s="329"/>
      <c r="H676" s="329">
        <v>12824</v>
      </c>
      <c r="I676" s="329"/>
      <c r="J676" s="382">
        <f t="shared" si="351"/>
        <v>97.203062229970442</v>
      </c>
      <c r="K676" s="382"/>
      <c r="L676" s="329">
        <v>11987</v>
      </c>
      <c r="M676" s="329"/>
      <c r="N676" s="382">
        <f>+L676/$F676*100</f>
        <v>90.858788751610703</v>
      </c>
      <c r="O676" s="382"/>
      <c r="P676" s="329">
        <v>11400</v>
      </c>
      <c r="Q676" s="329"/>
      <c r="R676" s="382">
        <f t="shared" ref="R676" si="356">+P676/$F676*100</f>
        <v>86.40945956188888</v>
      </c>
      <c r="S676" s="382"/>
      <c r="T676" s="329">
        <v>10187</v>
      </c>
      <c r="U676" s="329"/>
      <c r="V676" s="382">
        <f t="shared" ref="V676" si="357">+T676/$F676*100</f>
        <v>77.215189873417728</v>
      </c>
      <c r="W676" s="382"/>
      <c r="X676" s="329">
        <v>0</v>
      </c>
      <c r="Y676" s="329"/>
      <c r="Z676" s="329">
        <v>0</v>
      </c>
      <c r="AA676" s="329"/>
    </row>
    <row r="677" spans="1:27" x14ac:dyDescent="0.3">
      <c r="A677" s="18"/>
      <c r="B677" s="164"/>
      <c r="C677" s="387" t="s">
        <v>186</v>
      </c>
      <c r="D677" s="387"/>
      <c r="E677" s="387"/>
      <c r="F677" s="329"/>
      <c r="G677" s="329"/>
      <c r="H677" s="329"/>
      <c r="I677" s="329"/>
      <c r="J677" s="382"/>
      <c r="K677" s="382"/>
      <c r="L677" s="329"/>
      <c r="M677" s="329"/>
      <c r="N677" s="382"/>
      <c r="O677" s="382"/>
      <c r="P677" s="329"/>
      <c r="Q677" s="329"/>
      <c r="R677" s="382"/>
      <c r="S677" s="382"/>
      <c r="T677" s="329"/>
      <c r="U677" s="329"/>
      <c r="V677" s="382"/>
      <c r="W677" s="382"/>
      <c r="X677" s="329"/>
      <c r="Y677" s="329"/>
      <c r="Z677" s="329"/>
      <c r="AA677" s="329"/>
    </row>
    <row r="678" spans="1:27" ht="4.8" customHeight="1" x14ac:dyDescent="0.3">
      <c r="A678" s="18"/>
      <c r="B678" s="164"/>
      <c r="C678" s="86"/>
      <c r="D678" s="164"/>
      <c r="E678" s="164"/>
      <c r="F678" s="329"/>
      <c r="G678" s="329"/>
      <c r="H678" s="329"/>
      <c r="I678" s="329"/>
      <c r="J678" s="382"/>
      <c r="K678" s="382"/>
      <c r="L678" s="329"/>
      <c r="M678" s="329"/>
      <c r="N678" s="382"/>
      <c r="O678" s="382"/>
      <c r="P678" s="329"/>
      <c r="Q678" s="329"/>
      <c r="R678" s="382"/>
      <c r="S678" s="382"/>
      <c r="T678" s="329"/>
      <c r="U678" s="329"/>
      <c r="V678" s="382"/>
      <c r="W678" s="382"/>
      <c r="X678" s="329"/>
      <c r="Y678" s="329"/>
      <c r="Z678" s="329"/>
      <c r="AA678" s="329"/>
    </row>
    <row r="679" spans="1:27" x14ac:dyDescent="0.3">
      <c r="A679" s="18"/>
      <c r="B679" s="164"/>
      <c r="C679" s="252" t="s">
        <v>74</v>
      </c>
      <c r="D679" s="252"/>
      <c r="E679" s="252"/>
      <c r="F679" s="329">
        <v>1550</v>
      </c>
      <c r="G679" s="329"/>
      <c r="H679" s="329">
        <v>1507</v>
      </c>
      <c r="I679" s="329"/>
      <c r="J679" s="382">
        <f t="shared" si="351"/>
        <v>97.225806451612911</v>
      </c>
      <c r="K679" s="382"/>
      <c r="L679" s="329">
        <v>1417</v>
      </c>
      <c r="M679" s="329"/>
      <c r="N679" s="382">
        <f>+L679/$F679*100</f>
        <v>91.41935483870968</v>
      </c>
      <c r="O679" s="382"/>
      <c r="P679" s="329">
        <v>1365</v>
      </c>
      <c r="Q679" s="329"/>
      <c r="R679" s="382">
        <f t="shared" ref="R679" si="358">+P679/$F679*100</f>
        <v>88.064516129032256</v>
      </c>
      <c r="S679" s="382"/>
      <c r="T679" s="329">
        <v>1237</v>
      </c>
      <c r="U679" s="329"/>
      <c r="V679" s="382">
        <f t="shared" ref="V679" si="359">+T679/$F679*100</f>
        <v>79.806451612903231</v>
      </c>
      <c r="W679" s="382"/>
      <c r="X679" s="329">
        <v>0</v>
      </c>
      <c r="Y679" s="329"/>
      <c r="Z679" s="329">
        <v>0</v>
      </c>
      <c r="AA679" s="329"/>
    </row>
    <row r="680" spans="1:27" x14ac:dyDescent="0.3">
      <c r="A680" s="18"/>
      <c r="B680" s="164"/>
      <c r="C680" s="387" t="s">
        <v>75</v>
      </c>
      <c r="D680" s="387"/>
      <c r="E680" s="387"/>
      <c r="F680" s="329"/>
      <c r="G680" s="329"/>
      <c r="H680" s="329"/>
      <c r="I680" s="329"/>
      <c r="J680" s="382"/>
      <c r="K680" s="382"/>
      <c r="L680" s="329"/>
      <c r="M680" s="329"/>
      <c r="N680" s="382"/>
      <c r="O680" s="382"/>
      <c r="P680" s="329"/>
      <c r="Q680" s="329"/>
      <c r="R680" s="382"/>
      <c r="S680" s="382"/>
      <c r="T680" s="329"/>
      <c r="U680" s="329"/>
      <c r="V680" s="382"/>
      <c r="W680" s="382"/>
      <c r="X680" s="329"/>
      <c r="Y680" s="329"/>
      <c r="Z680" s="329"/>
      <c r="AA680" s="329"/>
    </row>
    <row r="681" spans="1:27" ht="4.8" customHeight="1" x14ac:dyDescent="0.3">
      <c r="A681" s="18"/>
      <c r="B681" s="164"/>
      <c r="C681" s="86"/>
      <c r="D681" s="164"/>
      <c r="E681" s="164"/>
      <c r="F681" s="329"/>
      <c r="G681" s="329"/>
      <c r="H681" s="329"/>
      <c r="I681" s="329"/>
      <c r="J681" s="382"/>
      <c r="K681" s="382"/>
      <c r="L681" s="329"/>
      <c r="M681" s="329"/>
      <c r="N681" s="382"/>
      <c r="O681" s="382"/>
      <c r="P681" s="329"/>
      <c r="Q681" s="329"/>
      <c r="R681" s="382"/>
      <c r="S681" s="382"/>
      <c r="T681" s="329"/>
      <c r="U681" s="329"/>
      <c r="V681" s="382"/>
      <c r="W681" s="382"/>
      <c r="X681" s="329"/>
      <c r="Y681" s="329"/>
      <c r="Z681" s="329"/>
      <c r="AA681" s="329"/>
    </row>
    <row r="682" spans="1:27" x14ac:dyDescent="0.3">
      <c r="A682" s="18"/>
      <c r="B682" s="164"/>
      <c r="C682" s="252" t="s">
        <v>76</v>
      </c>
      <c r="D682" s="252"/>
      <c r="E682" s="252"/>
      <c r="F682" s="329">
        <v>220</v>
      </c>
      <c r="G682" s="329"/>
      <c r="H682" s="329">
        <v>213</v>
      </c>
      <c r="I682" s="329"/>
      <c r="J682" s="382">
        <f t="shared" si="351"/>
        <v>96.818181818181813</v>
      </c>
      <c r="K682" s="382"/>
      <c r="L682" s="329">
        <v>195</v>
      </c>
      <c r="M682" s="329"/>
      <c r="N682" s="382">
        <f>+L682/$F682*100</f>
        <v>88.63636363636364</v>
      </c>
      <c r="O682" s="382"/>
      <c r="P682" s="329">
        <v>188</v>
      </c>
      <c r="Q682" s="329"/>
      <c r="R682" s="382">
        <f t="shared" ref="R682" si="360">+P682/$F682*100</f>
        <v>85.454545454545453</v>
      </c>
      <c r="S682" s="382"/>
      <c r="T682" s="329">
        <v>173</v>
      </c>
      <c r="U682" s="329"/>
      <c r="V682" s="382">
        <f t="shared" ref="V682" si="361">+T682/$F682*100</f>
        <v>78.63636363636364</v>
      </c>
      <c r="W682" s="382"/>
      <c r="X682" s="329">
        <v>0</v>
      </c>
      <c r="Y682" s="329"/>
      <c r="Z682" s="329">
        <v>0</v>
      </c>
      <c r="AA682" s="329"/>
    </row>
    <row r="683" spans="1:27" x14ac:dyDescent="0.3">
      <c r="A683" s="18"/>
      <c r="B683" s="164"/>
      <c r="C683" s="387" t="s">
        <v>77</v>
      </c>
      <c r="D683" s="387"/>
      <c r="E683" s="387"/>
      <c r="F683" s="329"/>
      <c r="G683" s="329"/>
      <c r="H683" s="329"/>
      <c r="I683" s="329"/>
      <c r="J683" s="382"/>
      <c r="K683" s="382"/>
      <c r="L683" s="329"/>
      <c r="M683" s="329"/>
      <c r="N683" s="382"/>
      <c r="O683" s="382"/>
      <c r="P683" s="329"/>
      <c r="Q683" s="329"/>
      <c r="R683" s="382"/>
      <c r="S683" s="382"/>
      <c r="T683" s="329"/>
      <c r="U683" s="329"/>
      <c r="V683" s="382"/>
      <c r="W683" s="382"/>
      <c r="X683" s="329"/>
      <c r="Y683" s="329"/>
      <c r="Z683" s="329"/>
      <c r="AA683" s="329"/>
    </row>
    <row r="684" spans="1:27" ht="4.8" customHeight="1" x14ac:dyDescent="0.3">
      <c r="A684" s="18"/>
      <c r="B684" s="164"/>
      <c r="C684" s="86"/>
      <c r="D684" s="164"/>
      <c r="E684" s="164"/>
      <c r="F684" s="329"/>
      <c r="G684" s="329"/>
      <c r="H684" s="329"/>
      <c r="I684" s="329"/>
      <c r="J684" s="382"/>
      <c r="K684" s="382"/>
      <c r="L684" s="329"/>
      <c r="M684" s="329"/>
      <c r="N684" s="382"/>
      <c r="O684" s="382"/>
      <c r="P684" s="329"/>
      <c r="Q684" s="329"/>
      <c r="R684" s="382"/>
      <c r="S684" s="382"/>
      <c r="T684" s="329"/>
      <c r="U684" s="329"/>
      <c r="V684" s="382"/>
      <c r="W684" s="382"/>
      <c r="X684" s="329"/>
      <c r="Y684" s="329"/>
      <c r="Z684" s="329"/>
      <c r="AA684" s="329"/>
    </row>
    <row r="685" spans="1:27" x14ac:dyDescent="0.3">
      <c r="A685" s="18"/>
      <c r="B685" s="164"/>
      <c r="C685" s="252" t="s">
        <v>78</v>
      </c>
      <c r="D685" s="252"/>
      <c r="E685" s="252"/>
      <c r="F685" s="329">
        <v>2275</v>
      </c>
      <c r="G685" s="329"/>
      <c r="H685" s="329">
        <v>2198</v>
      </c>
      <c r="I685" s="329"/>
      <c r="J685" s="382">
        <f t="shared" si="351"/>
        <v>96.615384615384613</v>
      </c>
      <c r="K685" s="382"/>
      <c r="L685" s="329">
        <v>2061</v>
      </c>
      <c r="M685" s="329"/>
      <c r="N685" s="382">
        <f>+L685/$F685*100</f>
        <v>90.593406593406584</v>
      </c>
      <c r="O685" s="382"/>
      <c r="P685" s="329">
        <v>1945</v>
      </c>
      <c r="Q685" s="329"/>
      <c r="R685" s="382">
        <f t="shared" ref="R685" si="362">+P685/$F685*100</f>
        <v>85.494505494505489</v>
      </c>
      <c r="S685" s="382"/>
      <c r="T685" s="329">
        <v>1739</v>
      </c>
      <c r="U685" s="329"/>
      <c r="V685" s="382">
        <f t="shared" ref="V685" si="363">+T685/$F685*100</f>
        <v>76.439560439560438</v>
      </c>
      <c r="W685" s="382"/>
      <c r="X685" s="329">
        <v>0</v>
      </c>
      <c r="Y685" s="329"/>
      <c r="Z685" s="329">
        <v>0</v>
      </c>
      <c r="AA685" s="329"/>
    </row>
    <row r="686" spans="1:27" x14ac:dyDescent="0.3">
      <c r="A686" s="18"/>
      <c r="B686" s="164"/>
      <c r="C686" s="387" t="s">
        <v>141</v>
      </c>
      <c r="D686" s="387"/>
      <c r="E686" s="387"/>
      <c r="F686" s="329"/>
      <c r="G686" s="329"/>
      <c r="H686" s="329"/>
      <c r="I686" s="329"/>
      <c r="J686" s="382"/>
      <c r="K686" s="382"/>
      <c r="L686" s="329"/>
      <c r="M686" s="329"/>
      <c r="N686" s="382"/>
      <c r="O686" s="382"/>
      <c r="P686" s="329"/>
      <c r="Q686" s="329"/>
      <c r="R686" s="382"/>
      <c r="S686" s="382"/>
      <c r="T686" s="329"/>
      <c r="U686" s="329"/>
      <c r="V686" s="382"/>
      <c r="W686" s="382"/>
      <c r="X686" s="329"/>
      <c r="Y686" s="329"/>
      <c r="Z686" s="329"/>
      <c r="AA686" s="329"/>
    </row>
    <row r="687" spans="1:27" ht="4.8" customHeight="1" x14ac:dyDescent="0.3">
      <c r="A687" s="18"/>
      <c r="B687" s="164"/>
      <c r="C687" s="86"/>
      <c r="D687" s="164"/>
      <c r="E687" s="164"/>
      <c r="F687" s="329"/>
      <c r="G687" s="329"/>
      <c r="H687" s="329"/>
      <c r="I687" s="329"/>
      <c r="J687" s="382"/>
      <c r="K687" s="382"/>
      <c r="L687" s="329"/>
      <c r="M687" s="329"/>
      <c r="N687" s="382"/>
      <c r="O687" s="382"/>
      <c r="P687" s="329"/>
      <c r="Q687" s="329"/>
      <c r="R687" s="382"/>
      <c r="S687" s="382"/>
      <c r="T687" s="329"/>
      <c r="U687" s="329"/>
      <c r="V687" s="382"/>
      <c r="W687" s="382"/>
      <c r="X687" s="329"/>
      <c r="Y687" s="329"/>
      <c r="Z687" s="329"/>
      <c r="AA687" s="329"/>
    </row>
    <row r="688" spans="1:27" x14ac:dyDescent="0.3">
      <c r="A688" s="18"/>
      <c r="B688" s="164"/>
      <c r="C688" s="252" t="s">
        <v>79</v>
      </c>
      <c r="D688" s="252"/>
      <c r="E688" s="252"/>
      <c r="F688" s="329">
        <v>2481</v>
      </c>
      <c r="G688" s="329"/>
      <c r="H688" s="329">
        <v>2426</v>
      </c>
      <c r="I688" s="329"/>
      <c r="J688" s="382">
        <f t="shared" si="351"/>
        <v>97.783151954856919</v>
      </c>
      <c r="K688" s="382"/>
      <c r="L688" s="329">
        <v>2273</v>
      </c>
      <c r="M688" s="329"/>
      <c r="N688" s="382">
        <f>+L688/$F688*100</f>
        <v>91.616283756549777</v>
      </c>
      <c r="O688" s="382"/>
      <c r="P688" s="329">
        <v>2171</v>
      </c>
      <c r="Q688" s="329"/>
      <c r="R688" s="382">
        <f t="shared" ref="R688" si="364">+P688/$F688*100</f>
        <v>87.505038291011701</v>
      </c>
      <c r="S688" s="382"/>
      <c r="T688" s="329">
        <v>1925</v>
      </c>
      <c r="U688" s="329"/>
      <c r="V688" s="382">
        <f t="shared" ref="V688" si="365">+T688/$F688*100</f>
        <v>77.589681580008062</v>
      </c>
      <c r="W688" s="382"/>
      <c r="X688" s="329">
        <v>0</v>
      </c>
      <c r="Y688" s="329"/>
      <c r="Z688" s="329">
        <v>0</v>
      </c>
      <c r="AA688" s="329"/>
    </row>
    <row r="689" spans="1:27" x14ac:dyDescent="0.3">
      <c r="A689" s="18"/>
      <c r="B689" s="164"/>
      <c r="C689" s="387" t="s">
        <v>80</v>
      </c>
      <c r="D689" s="387"/>
      <c r="E689" s="387"/>
      <c r="F689" s="329"/>
      <c r="G689" s="329"/>
      <c r="H689" s="329"/>
      <c r="I689" s="329"/>
      <c r="J689" s="382"/>
      <c r="K689" s="382"/>
      <c r="L689" s="329"/>
      <c r="M689" s="329"/>
      <c r="N689" s="382"/>
      <c r="O689" s="382"/>
      <c r="P689" s="329"/>
      <c r="Q689" s="329"/>
      <c r="R689" s="382"/>
      <c r="S689" s="382"/>
      <c r="T689" s="329"/>
      <c r="U689" s="329"/>
      <c r="V689" s="382"/>
      <c r="W689" s="382"/>
      <c r="X689" s="329"/>
      <c r="Y689" s="329"/>
      <c r="Z689" s="329"/>
      <c r="AA689" s="329"/>
    </row>
    <row r="690" spans="1:27" ht="4.8" customHeight="1" x14ac:dyDescent="0.3">
      <c r="A690" s="18"/>
      <c r="B690" s="164"/>
      <c r="C690" s="86"/>
      <c r="D690" s="164"/>
      <c r="E690" s="164"/>
      <c r="F690" s="329"/>
      <c r="G690" s="329"/>
      <c r="H690" s="329"/>
      <c r="I690" s="329"/>
      <c r="J690" s="382"/>
      <c r="K690" s="382"/>
      <c r="L690" s="329"/>
      <c r="M690" s="329"/>
      <c r="N690" s="382"/>
      <c r="O690" s="382"/>
      <c r="P690" s="329"/>
      <c r="Q690" s="329"/>
      <c r="R690" s="382"/>
      <c r="S690" s="382"/>
      <c r="T690" s="329"/>
      <c r="U690" s="329"/>
      <c r="V690" s="382"/>
      <c r="W690" s="382"/>
      <c r="X690" s="329"/>
      <c r="Y690" s="329"/>
      <c r="Z690" s="329"/>
      <c r="AA690" s="329"/>
    </row>
    <row r="691" spans="1:27" x14ac:dyDescent="0.3">
      <c r="A691" s="18"/>
      <c r="B691" s="164"/>
      <c r="C691" s="375" t="s">
        <v>81</v>
      </c>
      <c r="D691" s="375"/>
      <c r="E691" s="375"/>
      <c r="F691" s="329">
        <v>3498</v>
      </c>
      <c r="G691" s="329"/>
      <c r="H691" s="329">
        <v>3395</v>
      </c>
      <c r="I691" s="329"/>
      <c r="J691" s="382">
        <f t="shared" si="351"/>
        <v>97.055460263007433</v>
      </c>
      <c r="K691" s="382"/>
      <c r="L691" s="329">
        <v>3217</v>
      </c>
      <c r="M691" s="329"/>
      <c r="N691" s="382">
        <f>+L691/$F691*100</f>
        <v>91.966838193253281</v>
      </c>
      <c r="O691" s="382"/>
      <c r="P691" s="329">
        <v>3078</v>
      </c>
      <c r="Q691" s="329"/>
      <c r="R691" s="382">
        <f t="shared" ref="R691" si="366">+P691/$F691*100</f>
        <v>87.993138936535161</v>
      </c>
      <c r="S691" s="382"/>
      <c r="T691" s="329">
        <v>2862</v>
      </c>
      <c r="U691" s="329"/>
      <c r="V691" s="382">
        <f t="shared" ref="V691" si="367">+T691/$F691*100</f>
        <v>81.818181818181827</v>
      </c>
      <c r="W691" s="382"/>
      <c r="X691" s="329">
        <v>0</v>
      </c>
      <c r="Y691" s="329"/>
      <c r="Z691" s="329">
        <v>0</v>
      </c>
      <c r="AA691" s="329"/>
    </row>
    <row r="692" spans="1:27" x14ac:dyDescent="0.3">
      <c r="A692" s="18"/>
      <c r="B692" s="164"/>
      <c r="C692" s="391" t="s">
        <v>82</v>
      </c>
      <c r="D692" s="391"/>
      <c r="E692" s="391"/>
      <c r="F692" s="329"/>
      <c r="G692" s="329"/>
      <c r="H692" s="329"/>
      <c r="I692" s="329"/>
      <c r="J692" s="382"/>
      <c r="K692" s="382"/>
      <c r="L692" s="329"/>
      <c r="M692" s="329"/>
      <c r="N692" s="382"/>
      <c r="O692" s="382"/>
      <c r="P692" s="329"/>
      <c r="Q692" s="329"/>
      <c r="R692" s="382"/>
      <c r="S692" s="382"/>
      <c r="T692" s="329"/>
      <c r="U692" s="329"/>
      <c r="V692" s="382"/>
      <c r="W692" s="382"/>
      <c r="X692" s="329"/>
      <c r="Y692" s="329"/>
      <c r="Z692" s="329"/>
      <c r="AA692" s="329"/>
    </row>
    <row r="693" spans="1:27" ht="4.8" customHeight="1" x14ac:dyDescent="0.3">
      <c r="A693" s="18"/>
      <c r="B693" s="164"/>
      <c r="C693" s="86"/>
      <c r="D693" s="164"/>
      <c r="E693" s="164"/>
      <c r="F693" s="329"/>
      <c r="G693" s="329"/>
      <c r="H693" s="329"/>
      <c r="I693" s="329"/>
      <c r="J693" s="382"/>
      <c r="K693" s="382"/>
      <c r="L693" s="329"/>
      <c r="M693" s="329"/>
      <c r="N693" s="382"/>
      <c r="O693" s="382"/>
      <c r="P693" s="329"/>
      <c r="Q693" s="329"/>
      <c r="R693" s="382"/>
      <c r="S693" s="382"/>
      <c r="T693" s="329"/>
      <c r="U693" s="329"/>
      <c r="V693" s="382"/>
      <c r="W693" s="382"/>
      <c r="X693" s="329"/>
      <c r="Y693" s="329"/>
      <c r="Z693" s="329"/>
      <c r="AA693" s="329"/>
    </row>
    <row r="694" spans="1:27" x14ac:dyDescent="0.3">
      <c r="A694" s="18"/>
      <c r="B694" s="164"/>
      <c r="C694" s="375" t="s">
        <v>83</v>
      </c>
      <c r="D694" s="375"/>
      <c r="E694" s="375"/>
      <c r="F694" s="329">
        <v>2139</v>
      </c>
      <c r="G694" s="329"/>
      <c r="H694" s="329">
        <v>2054</v>
      </c>
      <c r="I694" s="329"/>
      <c r="J694" s="382">
        <f t="shared" si="351"/>
        <v>96.026180458158024</v>
      </c>
      <c r="K694" s="382"/>
      <c r="L694" s="329">
        <v>1941</v>
      </c>
      <c r="M694" s="329"/>
      <c r="N694" s="382">
        <f>+L694/$F694*100</f>
        <v>90.743338008415137</v>
      </c>
      <c r="O694" s="382"/>
      <c r="P694" s="329">
        <v>1872</v>
      </c>
      <c r="Q694" s="329"/>
      <c r="R694" s="382">
        <f t="shared" ref="R694" si="368">+P694/$F694*100</f>
        <v>87.51753155680224</v>
      </c>
      <c r="S694" s="382"/>
      <c r="T694" s="329">
        <v>1740</v>
      </c>
      <c r="U694" s="329"/>
      <c r="V694" s="382">
        <f t="shared" ref="V694" si="369">+T694/$F694*100</f>
        <v>81.34642356241234</v>
      </c>
      <c r="W694" s="382"/>
      <c r="X694" s="329">
        <v>0</v>
      </c>
      <c r="Y694" s="329"/>
      <c r="Z694" s="329">
        <v>0</v>
      </c>
      <c r="AA694" s="329"/>
    </row>
    <row r="695" spans="1:27" x14ac:dyDescent="0.3">
      <c r="A695" s="18"/>
      <c r="B695" s="164"/>
      <c r="C695" s="391" t="s">
        <v>84</v>
      </c>
      <c r="D695" s="391"/>
      <c r="E695" s="391"/>
      <c r="F695" s="329"/>
      <c r="G695" s="329"/>
      <c r="H695" s="329"/>
      <c r="I695" s="329"/>
      <c r="J695" s="382"/>
      <c r="K695" s="382"/>
      <c r="L695" s="329"/>
      <c r="M695" s="329"/>
      <c r="N695" s="382"/>
      <c r="O695" s="382"/>
      <c r="P695" s="329"/>
      <c r="Q695" s="329"/>
      <c r="R695" s="382"/>
      <c r="S695" s="382"/>
      <c r="T695" s="329"/>
      <c r="U695" s="329"/>
      <c r="V695" s="382"/>
      <c r="W695" s="382"/>
      <c r="X695" s="329"/>
      <c r="Y695" s="329"/>
      <c r="Z695" s="329"/>
      <c r="AA695" s="329"/>
    </row>
    <row r="696" spans="1:27" ht="4.8" customHeight="1" x14ac:dyDescent="0.3">
      <c r="A696" s="18"/>
      <c r="B696" s="164"/>
      <c r="C696" s="86"/>
      <c r="D696" s="164"/>
      <c r="E696" s="164"/>
      <c r="F696" s="329"/>
      <c r="G696" s="329"/>
      <c r="H696" s="329"/>
      <c r="I696" s="329"/>
      <c r="J696" s="382"/>
      <c r="K696" s="382"/>
      <c r="L696" s="329"/>
      <c r="M696" s="329"/>
      <c r="N696" s="382"/>
      <c r="O696" s="382"/>
      <c r="P696" s="329"/>
      <c r="Q696" s="329"/>
      <c r="R696" s="382"/>
      <c r="S696" s="382"/>
      <c r="T696" s="329"/>
      <c r="U696" s="329"/>
      <c r="V696" s="382"/>
      <c r="W696" s="382"/>
      <c r="X696" s="329"/>
      <c r="Y696" s="329"/>
      <c r="Z696" s="329"/>
      <c r="AA696" s="329"/>
    </row>
    <row r="697" spans="1:27" x14ac:dyDescent="0.3">
      <c r="A697" s="18"/>
      <c r="B697" s="164"/>
      <c r="C697" s="375" t="s">
        <v>87</v>
      </c>
      <c r="D697" s="375"/>
      <c r="E697" s="375"/>
      <c r="F697" s="329">
        <v>4477</v>
      </c>
      <c r="G697" s="329"/>
      <c r="H697" s="329">
        <v>4364</v>
      </c>
      <c r="I697" s="329"/>
      <c r="J697" s="382">
        <f t="shared" si="351"/>
        <v>97.47598838507929</v>
      </c>
      <c r="K697" s="382"/>
      <c r="L697" s="329">
        <v>4102</v>
      </c>
      <c r="M697" s="329"/>
      <c r="N697" s="382">
        <f>+L697/$F697*100</f>
        <v>91.623855260218903</v>
      </c>
      <c r="O697" s="382"/>
      <c r="P697" s="329">
        <v>3952</v>
      </c>
      <c r="Q697" s="329"/>
      <c r="R697" s="382">
        <f t="shared" ref="R697" si="370">+P697/$F697*100</f>
        <v>88.273397364306462</v>
      </c>
      <c r="S697" s="382"/>
      <c r="T697" s="329">
        <v>3589</v>
      </c>
      <c r="U697" s="329"/>
      <c r="V697" s="382">
        <f t="shared" ref="V697" si="371">+T697/$F697*100</f>
        <v>80.165289256198349</v>
      </c>
      <c r="W697" s="382"/>
      <c r="X697" s="329">
        <v>0</v>
      </c>
      <c r="Y697" s="329"/>
      <c r="Z697" s="329">
        <v>0</v>
      </c>
      <c r="AA697" s="329"/>
    </row>
    <row r="698" spans="1:27" x14ac:dyDescent="0.3">
      <c r="A698" s="18"/>
      <c r="B698" s="164"/>
      <c r="C698" s="391" t="s">
        <v>88</v>
      </c>
      <c r="D698" s="391"/>
      <c r="E698" s="391"/>
      <c r="F698" s="329"/>
      <c r="G698" s="329"/>
      <c r="H698" s="329"/>
      <c r="I698" s="329"/>
      <c r="J698" s="382"/>
      <c r="K698" s="382"/>
      <c r="L698" s="329"/>
      <c r="M698" s="329"/>
      <c r="N698" s="382"/>
      <c r="O698" s="382"/>
      <c r="P698" s="329"/>
      <c r="Q698" s="329"/>
      <c r="R698" s="382"/>
      <c r="S698" s="382"/>
      <c r="T698" s="329"/>
      <c r="U698" s="329"/>
      <c r="V698" s="382"/>
      <c r="W698" s="382"/>
      <c r="X698" s="329"/>
      <c r="Y698" s="329"/>
      <c r="Z698" s="329"/>
      <c r="AA698" s="329"/>
    </row>
    <row r="699" spans="1:27" ht="4.8" customHeight="1" x14ac:dyDescent="0.3">
      <c r="A699" s="18"/>
      <c r="B699" s="164"/>
      <c r="C699" s="86"/>
      <c r="D699" s="164"/>
      <c r="E699" s="164"/>
      <c r="F699" s="329"/>
      <c r="G699" s="329"/>
      <c r="H699" s="329"/>
      <c r="I699" s="329"/>
      <c r="J699" s="382"/>
      <c r="K699" s="382"/>
      <c r="L699" s="329"/>
      <c r="M699" s="329"/>
      <c r="N699" s="382"/>
      <c r="O699" s="382"/>
      <c r="P699" s="329"/>
      <c r="Q699" s="329"/>
      <c r="R699" s="382"/>
      <c r="S699" s="382"/>
      <c r="T699" s="329"/>
      <c r="U699" s="329"/>
      <c r="V699" s="382"/>
      <c r="W699" s="382"/>
      <c r="X699" s="329"/>
      <c r="Y699" s="329"/>
      <c r="Z699" s="329"/>
      <c r="AA699" s="329"/>
    </row>
    <row r="700" spans="1:27" x14ac:dyDescent="0.3">
      <c r="A700" s="18"/>
      <c r="B700" s="164"/>
      <c r="C700" s="375" t="s">
        <v>86</v>
      </c>
      <c r="D700" s="375"/>
      <c r="E700" s="375"/>
      <c r="F700" s="329">
        <v>2320</v>
      </c>
      <c r="G700" s="329"/>
      <c r="H700" s="329">
        <v>2250</v>
      </c>
      <c r="I700" s="329"/>
      <c r="J700" s="382">
        <f t="shared" si="351"/>
        <v>96.982758620689651</v>
      </c>
      <c r="K700" s="382"/>
      <c r="L700" s="329">
        <v>2126</v>
      </c>
      <c r="M700" s="329"/>
      <c r="N700" s="382">
        <f>+L700/$F700*100</f>
        <v>91.637931034482762</v>
      </c>
      <c r="O700" s="382"/>
      <c r="P700" s="329">
        <v>2036</v>
      </c>
      <c r="Q700" s="329"/>
      <c r="R700" s="382">
        <f t="shared" ref="R700" si="372">+P700/$F700*100</f>
        <v>87.758620689655174</v>
      </c>
      <c r="S700" s="382"/>
      <c r="T700" s="329">
        <v>1818</v>
      </c>
      <c r="U700" s="329"/>
      <c r="V700" s="382">
        <f t="shared" ref="V700" si="373">+T700/$F700*100</f>
        <v>78.362068965517238</v>
      </c>
      <c r="W700" s="382"/>
      <c r="X700" s="329">
        <v>0</v>
      </c>
      <c r="Y700" s="329"/>
      <c r="Z700" s="329">
        <v>0</v>
      </c>
      <c r="AA700" s="329"/>
    </row>
    <row r="701" spans="1:27" x14ac:dyDescent="0.3">
      <c r="A701" s="167"/>
      <c r="B701" s="374"/>
      <c r="C701" s="388" t="s">
        <v>85</v>
      </c>
      <c r="D701" s="388"/>
      <c r="E701" s="388"/>
      <c r="F701" s="196"/>
      <c r="G701" s="196"/>
      <c r="H701" s="196"/>
      <c r="I701" s="196"/>
      <c r="J701" s="382"/>
      <c r="K701" s="382"/>
      <c r="L701" s="196"/>
      <c r="M701" s="196"/>
      <c r="N701" s="382"/>
      <c r="O701" s="382"/>
      <c r="P701" s="196"/>
      <c r="Q701" s="196"/>
      <c r="R701" s="382"/>
      <c r="S701" s="382"/>
      <c r="T701" s="196"/>
      <c r="U701" s="196"/>
      <c r="V701" s="382"/>
      <c r="W701" s="382"/>
      <c r="X701" s="196"/>
      <c r="Y701" s="196"/>
      <c r="Z701" s="196"/>
      <c r="AA701" s="196"/>
    </row>
    <row r="702" spans="1:27" ht="4.8" customHeight="1" thickBot="1" x14ac:dyDescent="0.35">
      <c r="A702" s="72"/>
      <c r="B702" s="371"/>
      <c r="C702" s="390"/>
      <c r="D702" s="390"/>
      <c r="E702" s="390"/>
      <c r="F702" s="202"/>
      <c r="G702" s="202"/>
      <c r="H702" s="202"/>
      <c r="I702" s="202"/>
      <c r="J702" s="372"/>
      <c r="K702" s="372"/>
      <c r="L702" s="202"/>
      <c r="M702" s="202"/>
      <c r="N702" s="372"/>
      <c r="O702" s="372"/>
      <c r="P702" s="202"/>
      <c r="Q702" s="202"/>
      <c r="R702" s="372"/>
      <c r="S702" s="372"/>
      <c r="T702" s="202"/>
      <c r="U702" s="202"/>
      <c r="V702" s="372"/>
      <c r="W702" s="372"/>
      <c r="X702" s="202"/>
      <c r="Y702" s="202"/>
      <c r="Z702" s="202"/>
      <c r="AA702" s="202"/>
    </row>
    <row r="703" spans="1:27" x14ac:dyDescent="0.3">
      <c r="A703" s="353" t="s">
        <v>169</v>
      </c>
      <c r="B703" s="353"/>
      <c r="C703" s="353"/>
      <c r="D703" s="353"/>
      <c r="E703" s="353"/>
      <c r="F703" s="353"/>
      <c r="G703" s="353"/>
      <c r="H703" s="353"/>
      <c r="I703" s="353"/>
      <c r="J703" s="353"/>
      <c r="K703" s="353"/>
      <c r="L703" s="353"/>
      <c r="M703" s="353"/>
      <c r="N703" s="353"/>
      <c r="O703" s="353"/>
      <c r="P703" s="353"/>
      <c r="Q703" s="353"/>
      <c r="R703" s="353"/>
      <c r="S703" s="353"/>
      <c r="T703" s="353"/>
      <c r="U703" s="353"/>
      <c r="V703" s="353"/>
      <c r="W703" s="353"/>
      <c r="X703" s="353"/>
      <c r="Y703" s="353"/>
      <c r="Z703" s="353"/>
      <c r="AA703" s="353"/>
    </row>
    <row r="704" spans="1:27" x14ac:dyDescent="0.3">
      <c r="A704" s="354" t="s">
        <v>184</v>
      </c>
      <c r="B704" s="354"/>
      <c r="C704" s="354"/>
      <c r="D704" s="354"/>
      <c r="E704" s="354"/>
      <c r="F704" s="354"/>
      <c r="G704" s="354"/>
      <c r="H704" s="354"/>
      <c r="I704" s="354"/>
      <c r="J704" s="354"/>
      <c r="K704" s="354"/>
      <c r="L704" s="354"/>
      <c r="M704" s="354"/>
      <c r="N704" s="354"/>
      <c r="O704" s="354"/>
      <c r="P704" s="354"/>
      <c r="Q704" s="354"/>
      <c r="R704" s="354"/>
      <c r="S704" s="354"/>
      <c r="T704" s="354"/>
      <c r="U704" s="354"/>
      <c r="V704" s="354"/>
      <c r="W704" s="354"/>
      <c r="X704" s="354"/>
      <c r="Y704" s="354"/>
      <c r="Z704" s="354"/>
      <c r="AA704" s="354"/>
    </row>
    <row r="705" spans="1:27" ht="13.8" customHeight="1" thickBot="1" x14ac:dyDescent="0.35">
      <c r="A705" s="18"/>
      <c r="B705" s="18"/>
      <c r="C705" s="18"/>
      <c r="D705" s="18"/>
      <c r="E705" s="18"/>
      <c r="F705" s="329"/>
      <c r="G705" s="329"/>
      <c r="H705" s="329"/>
      <c r="I705" s="329"/>
      <c r="J705" s="330"/>
      <c r="K705" s="330"/>
      <c r="L705" s="329"/>
      <c r="M705" s="329"/>
      <c r="N705" s="18"/>
      <c r="O705" s="18"/>
      <c r="P705" s="329"/>
      <c r="Q705" s="329"/>
      <c r="R705" s="330"/>
      <c r="S705" s="330"/>
      <c r="T705" s="329"/>
      <c r="U705" s="329"/>
      <c r="V705" s="18"/>
      <c r="W705" s="18"/>
      <c r="X705" s="329"/>
      <c r="Y705" s="329"/>
      <c r="Z705" s="330"/>
      <c r="AA705" s="330"/>
    </row>
    <row r="706" spans="1:27" ht="36" customHeight="1" thickBot="1" x14ac:dyDescent="0.35">
      <c r="A706" s="355"/>
      <c r="B706" s="317" t="s">
        <v>220</v>
      </c>
      <c r="C706" s="317"/>
      <c r="D706" s="317"/>
      <c r="E706" s="318"/>
      <c r="F706" s="293" t="s">
        <v>25</v>
      </c>
      <c r="G706" s="356"/>
      <c r="H706" s="357" t="s">
        <v>32</v>
      </c>
      <c r="I706" s="357"/>
      <c r="J706" s="357"/>
      <c r="K706" s="358"/>
      <c r="L706" s="357" t="s">
        <v>21</v>
      </c>
      <c r="M706" s="357"/>
      <c r="N706" s="357"/>
      <c r="O706" s="358"/>
      <c r="P706" s="357" t="s">
        <v>29</v>
      </c>
      <c r="Q706" s="357"/>
      <c r="R706" s="357"/>
      <c r="S706" s="358"/>
      <c r="T706" s="357" t="s">
        <v>31</v>
      </c>
      <c r="U706" s="357"/>
      <c r="V706" s="357"/>
      <c r="W706" s="358"/>
      <c r="X706" s="357" t="s">
        <v>30</v>
      </c>
      <c r="Y706" s="357"/>
      <c r="Z706" s="357"/>
      <c r="AA706" s="358"/>
    </row>
    <row r="707" spans="1:27" ht="37.200000000000003" customHeight="1" x14ac:dyDescent="0.3">
      <c r="A707" s="167"/>
      <c r="B707" s="301"/>
      <c r="C707" s="301"/>
      <c r="D707" s="301"/>
      <c r="E707" s="312"/>
      <c r="F707" s="298"/>
      <c r="G707" s="359"/>
      <c r="H707" s="302" t="s">
        <v>134</v>
      </c>
      <c r="I707" s="360"/>
      <c r="J707" s="303" t="s">
        <v>118</v>
      </c>
      <c r="K707" s="303"/>
      <c r="L707" s="302" t="s">
        <v>134</v>
      </c>
      <c r="M707" s="360"/>
      <c r="N707" s="303" t="s">
        <v>118</v>
      </c>
      <c r="O707" s="303"/>
      <c r="P707" s="302" t="s">
        <v>134</v>
      </c>
      <c r="Q707" s="360"/>
      <c r="R707" s="303" t="s">
        <v>118</v>
      </c>
      <c r="S707" s="303"/>
      <c r="T707" s="302" t="s">
        <v>134</v>
      </c>
      <c r="U707" s="360"/>
      <c r="V707" s="303" t="s">
        <v>118</v>
      </c>
      <c r="W707" s="303"/>
      <c r="X707" s="302" t="s">
        <v>134</v>
      </c>
      <c r="Y707" s="360"/>
      <c r="Z707" s="303" t="s">
        <v>118</v>
      </c>
      <c r="AA707" s="303"/>
    </row>
    <row r="708" spans="1:27" ht="18.600000000000001" customHeight="1" thickBot="1" x14ac:dyDescent="0.35">
      <c r="A708" s="72"/>
      <c r="B708" s="361"/>
      <c r="C708" s="361"/>
      <c r="D708" s="361"/>
      <c r="E708" s="307"/>
      <c r="F708" s="362"/>
      <c r="G708" s="363"/>
      <c r="H708" s="364"/>
      <c r="I708" s="364"/>
      <c r="J708" s="310" t="s">
        <v>62</v>
      </c>
      <c r="K708" s="310"/>
      <c r="L708" s="364"/>
      <c r="M708" s="364"/>
      <c r="N708" s="310" t="s">
        <v>62</v>
      </c>
      <c r="O708" s="310"/>
      <c r="P708" s="364"/>
      <c r="Q708" s="364"/>
      <c r="R708" s="310" t="s">
        <v>62</v>
      </c>
      <c r="S708" s="310"/>
      <c r="T708" s="364"/>
      <c r="U708" s="364"/>
      <c r="V708" s="310" t="s">
        <v>62</v>
      </c>
      <c r="W708" s="310"/>
      <c r="X708" s="364"/>
      <c r="Y708" s="364"/>
      <c r="Z708" s="310" t="s">
        <v>62</v>
      </c>
      <c r="AA708" s="310"/>
    </row>
    <row r="709" spans="1:27" ht="4.8" customHeight="1" x14ac:dyDescent="0.3">
      <c r="A709" s="355"/>
      <c r="B709" s="318"/>
      <c r="C709" s="318"/>
      <c r="D709" s="318"/>
      <c r="E709" s="318"/>
      <c r="F709" s="294"/>
      <c r="G709" s="356"/>
      <c r="H709" s="365"/>
      <c r="I709" s="365"/>
      <c r="J709" s="322"/>
      <c r="K709" s="322"/>
      <c r="L709" s="365"/>
      <c r="M709" s="365"/>
      <c r="N709" s="322"/>
      <c r="O709" s="322"/>
      <c r="P709" s="365"/>
      <c r="Q709" s="365"/>
      <c r="R709" s="322"/>
      <c r="S709" s="322"/>
      <c r="T709" s="365"/>
      <c r="U709" s="365"/>
      <c r="V709" s="322"/>
      <c r="W709" s="322"/>
      <c r="X709" s="365"/>
      <c r="Y709" s="365"/>
      <c r="Z709" s="322"/>
      <c r="AA709" s="322"/>
    </row>
    <row r="710" spans="1:27" x14ac:dyDescent="0.3">
      <c r="A710" s="271" t="s">
        <v>152</v>
      </c>
      <c r="B710" s="271"/>
      <c r="C710" s="271"/>
      <c r="D710" s="271"/>
      <c r="E710" s="271"/>
      <c r="F710" s="271"/>
      <c r="G710" s="271"/>
      <c r="H710" s="271"/>
      <c r="I710" s="271"/>
      <c r="J710" s="271"/>
      <c r="K710" s="271"/>
      <c r="L710" s="271"/>
      <c r="M710" s="271"/>
      <c r="N710" s="271"/>
      <c r="O710" s="271"/>
      <c r="P710" s="271"/>
      <c r="Q710" s="271"/>
      <c r="R710" s="271"/>
      <c r="S710" s="271"/>
      <c r="T710" s="271"/>
      <c r="U710" s="271"/>
      <c r="V710" s="271"/>
      <c r="W710" s="271"/>
      <c r="X710" s="271"/>
      <c r="Y710" s="271"/>
      <c r="Z710" s="271"/>
      <c r="AA710" s="271"/>
    </row>
    <row r="711" spans="1:27" x14ac:dyDescent="0.3">
      <c r="A711" s="272" t="s">
        <v>153</v>
      </c>
      <c r="B711" s="271"/>
      <c r="C711" s="271"/>
      <c r="D711" s="271"/>
      <c r="E711" s="271"/>
      <c r="F711" s="271"/>
      <c r="G711" s="271"/>
      <c r="H711" s="271"/>
      <c r="I711" s="271"/>
      <c r="J711" s="271"/>
      <c r="K711" s="271"/>
      <c r="L711" s="271"/>
      <c r="M711" s="271"/>
      <c r="N711" s="271"/>
      <c r="O711" s="271"/>
      <c r="P711" s="271"/>
      <c r="Q711" s="271"/>
      <c r="R711" s="271"/>
      <c r="S711" s="271"/>
      <c r="T711" s="271"/>
      <c r="U711" s="271"/>
      <c r="V711" s="271"/>
      <c r="W711" s="271"/>
      <c r="X711" s="271"/>
      <c r="Y711" s="271"/>
      <c r="Z711" s="271"/>
      <c r="AA711" s="271"/>
    </row>
    <row r="712" spans="1:27" s="224" customFormat="1" ht="4.8" customHeight="1" x14ac:dyDescent="0.3">
      <c r="A712" s="366"/>
      <c r="B712" s="366"/>
      <c r="C712" s="366"/>
      <c r="D712" s="366"/>
      <c r="E712" s="366"/>
      <c r="F712" s="366"/>
      <c r="G712" s="366"/>
      <c r="H712" s="366"/>
      <c r="I712" s="366"/>
      <c r="J712" s="366"/>
      <c r="K712" s="366"/>
      <c r="L712" s="366"/>
      <c r="M712" s="366"/>
      <c r="N712" s="366"/>
      <c r="O712" s="366"/>
      <c r="P712" s="366"/>
      <c r="Q712" s="366"/>
      <c r="R712" s="366"/>
      <c r="S712" s="366"/>
      <c r="T712" s="366"/>
      <c r="U712" s="366"/>
      <c r="V712" s="366"/>
      <c r="W712" s="366"/>
      <c r="X712" s="366"/>
      <c r="Y712" s="366"/>
      <c r="Z712" s="366"/>
      <c r="AA712" s="366"/>
    </row>
    <row r="713" spans="1:27" x14ac:dyDescent="0.3">
      <c r="A713" s="18"/>
      <c r="B713" s="164"/>
      <c r="C713" s="375" t="s">
        <v>89</v>
      </c>
      <c r="D713" s="375"/>
      <c r="E713" s="375"/>
      <c r="F713" s="329">
        <v>767</v>
      </c>
      <c r="G713" s="329"/>
      <c r="H713" s="329">
        <v>736</v>
      </c>
      <c r="I713" s="329"/>
      <c r="J713" s="382">
        <f t="shared" si="351"/>
        <v>95.958279009126471</v>
      </c>
      <c r="K713" s="382"/>
      <c r="L713" s="329">
        <v>693</v>
      </c>
      <c r="M713" s="329"/>
      <c r="N713" s="382">
        <f>+L713/$F713*100</f>
        <v>90.352020860495443</v>
      </c>
      <c r="O713" s="382"/>
      <c r="P713" s="329">
        <v>664</v>
      </c>
      <c r="Q713" s="329"/>
      <c r="R713" s="382">
        <f t="shared" ref="R713" si="374">+P713/$F713*100</f>
        <v>86.571056062581491</v>
      </c>
      <c r="S713" s="382"/>
      <c r="T713" s="329">
        <v>588</v>
      </c>
      <c r="U713" s="329"/>
      <c r="V713" s="382">
        <f t="shared" ref="V713" si="375">+T713/$F713*100</f>
        <v>76.662320730117344</v>
      </c>
      <c r="W713" s="382"/>
      <c r="X713" s="329">
        <v>0</v>
      </c>
      <c r="Y713" s="329"/>
      <c r="Z713" s="329">
        <v>0</v>
      </c>
      <c r="AA713" s="329"/>
    </row>
    <row r="714" spans="1:27" x14ac:dyDescent="0.3">
      <c r="A714" s="18"/>
      <c r="B714" s="164"/>
      <c r="C714" s="391" t="s">
        <v>90</v>
      </c>
      <c r="D714" s="391"/>
      <c r="E714" s="391"/>
      <c r="F714" s="329"/>
      <c r="G714" s="329"/>
      <c r="H714" s="329"/>
      <c r="I714" s="329"/>
      <c r="J714" s="382"/>
      <c r="K714" s="382"/>
      <c r="L714" s="329"/>
      <c r="M714" s="329"/>
      <c r="N714" s="382"/>
      <c r="O714" s="382"/>
      <c r="P714" s="329"/>
      <c r="Q714" s="329"/>
      <c r="R714" s="382"/>
      <c r="S714" s="382"/>
      <c r="T714" s="329"/>
      <c r="U714" s="329"/>
      <c r="V714" s="382"/>
      <c r="W714" s="382"/>
      <c r="X714" s="329"/>
      <c r="Y714" s="329"/>
      <c r="Z714" s="329"/>
      <c r="AA714" s="329"/>
    </row>
    <row r="715" spans="1:27" ht="4.8" customHeight="1" x14ac:dyDescent="0.3">
      <c r="A715" s="18"/>
      <c r="B715" s="164"/>
      <c r="C715" s="86"/>
      <c r="D715" s="164"/>
      <c r="E715" s="164"/>
      <c r="F715" s="329"/>
      <c r="G715" s="329"/>
      <c r="H715" s="329"/>
      <c r="I715" s="329"/>
      <c r="J715" s="382"/>
      <c r="K715" s="382"/>
      <c r="L715" s="329"/>
      <c r="M715" s="329"/>
      <c r="N715" s="382"/>
      <c r="O715" s="382"/>
      <c r="P715" s="329"/>
      <c r="Q715" s="329"/>
      <c r="R715" s="382"/>
      <c r="S715" s="382"/>
      <c r="T715" s="329"/>
      <c r="U715" s="329"/>
      <c r="V715" s="382"/>
      <c r="W715" s="382"/>
      <c r="X715" s="329"/>
      <c r="Y715" s="329"/>
      <c r="Z715" s="329"/>
      <c r="AA715" s="329"/>
    </row>
    <row r="716" spans="1:27" x14ac:dyDescent="0.3">
      <c r="A716" s="18"/>
      <c r="B716" s="164"/>
      <c r="C716" s="375" t="s">
        <v>91</v>
      </c>
      <c r="D716" s="375"/>
      <c r="E716" s="375"/>
      <c r="F716" s="329">
        <v>925</v>
      </c>
      <c r="G716" s="329"/>
      <c r="H716" s="329">
        <v>893</v>
      </c>
      <c r="I716" s="329"/>
      <c r="J716" s="382">
        <f t="shared" si="351"/>
        <v>96.540540540540547</v>
      </c>
      <c r="K716" s="382"/>
      <c r="L716" s="329">
        <v>843</v>
      </c>
      <c r="M716" s="329"/>
      <c r="N716" s="382">
        <f>+L716/$F716*100</f>
        <v>91.13513513513513</v>
      </c>
      <c r="O716" s="382"/>
      <c r="P716" s="329">
        <v>805</v>
      </c>
      <c r="Q716" s="329"/>
      <c r="R716" s="382">
        <f t="shared" ref="R716" si="376">+P716/$F716*100</f>
        <v>87.027027027027032</v>
      </c>
      <c r="S716" s="382"/>
      <c r="T716" s="329">
        <v>771</v>
      </c>
      <c r="U716" s="329"/>
      <c r="V716" s="382">
        <f t="shared" ref="V716" si="377">+T716/$F716*100</f>
        <v>83.351351351351354</v>
      </c>
      <c r="W716" s="382"/>
      <c r="X716" s="329">
        <v>0</v>
      </c>
      <c r="Y716" s="329"/>
      <c r="Z716" s="329">
        <v>0</v>
      </c>
      <c r="AA716" s="329"/>
    </row>
    <row r="717" spans="1:27" x14ac:dyDescent="0.3">
      <c r="A717" s="18"/>
      <c r="B717" s="164"/>
      <c r="C717" s="391" t="s">
        <v>92</v>
      </c>
      <c r="D717" s="391"/>
      <c r="E717" s="391"/>
      <c r="F717" s="329"/>
      <c r="G717" s="329"/>
      <c r="H717" s="329"/>
      <c r="I717" s="329"/>
      <c r="J717" s="382"/>
      <c r="K717" s="382"/>
      <c r="L717" s="329"/>
      <c r="M717" s="329"/>
      <c r="N717" s="382"/>
      <c r="O717" s="382"/>
      <c r="P717" s="329"/>
      <c r="Q717" s="329"/>
      <c r="R717" s="382"/>
      <c r="S717" s="382"/>
      <c r="T717" s="329"/>
      <c r="U717" s="329"/>
      <c r="V717" s="382"/>
      <c r="W717" s="382"/>
      <c r="X717" s="329"/>
      <c r="Y717" s="329"/>
      <c r="Z717" s="329"/>
      <c r="AA717" s="329"/>
    </row>
    <row r="718" spans="1:27" ht="4.8" customHeight="1" x14ac:dyDescent="0.3">
      <c r="A718" s="18"/>
      <c r="B718" s="164"/>
      <c r="C718" s="86"/>
      <c r="D718" s="164"/>
      <c r="E718" s="164"/>
      <c r="F718" s="329"/>
      <c r="G718" s="329"/>
      <c r="H718" s="329"/>
      <c r="I718" s="329"/>
      <c r="J718" s="382"/>
      <c r="K718" s="382"/>
      <c r="L718" s="329"/>
      <c r="M718" s="329"/>
      <c r="N718" s="382"/>
      <c r="O718" s="382"/>
      <c r="P718" s="329"/>
      <c r="Q718" s="329"/>
      <c r="R718" s="382"/>
      <c r="S718" s="382"/>
      <c r="T718" s="329"/>
      <c r="U718" s="329"/>
      <c r="V718" s="382"/>
      <c r="W718" s="382"/>
      <c r="X718" s="329"/>
      <c r="Y718" s="329"/>
      <c r="Z718" s="329"/>
      <c r="AA718" s="329"/>
    </row>
    <row r="719" spans="1:27" x14ac:dyDescent="0.3">
      <c r="A719" s="18"/>
      <c r="B719" s="164"/>
      <c r="C719" s="375" t="s">
        <v>93</v>
      </c>
      <c r="D719" s="375"/>
      <c r="E719" s="375"/>
      <c r="F719" s="329">
        <v>333</v>
      </c>
      <c r="G719" s="329"/>
      <c r="H719" s="329">
        <v>326</v>
      </c>
      <c r="I719" s="329"/>
      <c r="J719" s="382">
        <f t="shared" si="351"/>
        <v>97.897897897897906</v>
      </c>
      <c r="K719" s="382"/>
      <c r="L719" s="329">
        <v>298</v>
      </c>
      <c r="M719" s="329"/>
      <c r="N719" s="382">
        <f>+L719/$F719*100</f>
        <v>89.4894894894895</v>
      </c>
      <c r="O719" s="382"/>
      <c r="P719" s="329">
        <v>288</v>
      </c>
      <c r="Q719" s="329"/>
      <c r="R719" s="382">
        <f t="shared" ref="R719" si="378">+P719/$F719*100</f>
        <v>86.486486486486484</v>
      </c>
      <c r="S719" s="382"/>
      <c r="T719" s="329">
        <v>250</v>
      </c>
      <c r="U719" s="329"/>
      <c r="V719" s="382">
        <f t="shared" ref="V719" si="379">+T719/$F719*100</f>
        <v>75.075075075075077</v>
      </c>
      <c r="W719" s="382"/>
      <c r="X719" s="329">
        <v>0</v>
      </c>
      <c r="Y719" s="329"/>
      <c r="Z719" s="329">
        <v>0</v>
      </c>
      <c r="AA719" s="329"/>
    </row>
    <row r="720" spans="1:27" x14ac:dyDescent="0.3">
      <c r="A720" s="18"/>
      <c r="B720" s="164"/>
      <c r="C720" s="391" t="s">
        <v>94</v>
      </c>
      <c r="D720" s="391"/>
      <c r="E720" s="391"/>
      <c r="F720" s="329"/>
      <c r="G720" s="329"/>
      <c r="H720" s="329"/>
      <c r="I720" s="329"/>
      <c r="J720" s="382"/>
      <c r="K720" s="382"/>
      <c r="L720" s="329"/>
      <c r="M720" s="329"/>
      <c r="N720" s="382"/>
      <c r="O720" s="382"/>
      <c r="P720" s="329"/>
      <c r="Q720" s="329"/>
      <c r="R720" s="382"/>
      <c r="S720" s="382"/>
      <c r="T720" s="329"/>
      <c r="U720" s="329"/>
      <c r="V720" s="382"/>
      <c r="W720" s="382"/>
      <c r="X720" s="329"/>
      <c r="Y720" s="329"/>
      <c r="Z720" s="329"/>
      <c r="AA720" s="329"/>
    </row>
    <row r="721" spans="1:27" ht="4.8" customHeight="1" x14ac:dyDescent="0.3">
      <c r="A721" s="18"/>
      <c r="B721" s="164"/>
      <c r="C721" s="86"/>
      <c r="D721" s="164"/>
      <c r="E721" s="164"/>
      <c r="F721" s="329"/>
      <c r="G721" s="329"/>
      <c r="H721" s="329"/>
      <c r="I721" s="329"/>
      <c r="J721" s="382"/>
      <c r="K721" s="382"/>
      <c r="L721" s="329"/>
      <c r="M721" s="329"/>
      <c r="N721" s="382"/>
      <c r="O721" s="382"/>
      <c r="P721" s="329"/>
      <c r="Q721" s="329"/>
      <c r="R721" s="382"/>
      <c r="S721" s="382"/>
      <c r="T721" s="329"/>
      <c r="U721" s="329"/>
      <c r="V721" s="382"/>
      <c r="W721" s="382"/>
      <c r="X721" s="329"/>
      <c r="Y721" s="329"/>
      <c r="Z721" s="329"/>
      <c r="AA721" s="329"/>
    </row>
    <row r="722" spans="1:27" x14ac:dyDescent="0.3">
      <c r="A722" s="18"/>
      <c r="B722" s="164"/>
      <c r="C722" s="375" t="s">
        <v>130</v>
      </c>
      <c r="D722" s="375"/>
      <c r="E722" s="375"/>
      <c r="F722" s="196">
        <v>1041</v>
      </c>
      <c r="G722" s="196"/>
      <c r="H722" s="196">
        <v>1007</v>
      </c>
      <c r="I722" s="196"/>
      <c r="J722" s="382">
        <f t="shared" si="351"/>
        <v>96.733909702209402</v>
      </c>
      <c r="K722" s="382"/>
      <c r="L722" s="196">
        <v>952</v>
      </c>
      <c r="M722" s="196"/>
      <c r="N722" s="382">
        <f>+L722/$F722*100</f>
        <v>91.450528338136408</v>
      </c>
      <c r="O722" s="382"/>
      <c r="P722" s="196">
        <v>900</v>
      </c>
      <c r="Q722" s="196"/>
      <c r="R722" s="382">
        <f t="shared" ref="R722" si="380">+P722/$F722*100</f>
        <v>86.455331412103746</v>
      </c>
      <c r="S722" s="382"/>
      <c r="T722" s="196">
        <v>823</v>
      </c>
      <c r="U722" s="196"/>
      <c r="V722" s="382">
        <f t="shared" ref="V722" si="381">+T722/$F722*100</f>
        <v>79.05859750240154</v>
      </c>
      <c r="W722" s="382"/>
      <c r="X722" s="329">
        <v>0</v>
      </c>
      <c r="Y722" s="329"/>
      <c r="Z722" s="329">
        <v>0</v>
      </c>
      <c r="AA722" s="329"/>
    </row>
    <row r="723" spans="1:27" x14ac:dyDescent="0.3">
      <c r="A723" s="18"/>
      <c r="B723" s="164"/>
      <c r="C723" s="375" t="s">
        <v>131</v>
      </c>
      <c r="D723" s="375"/>
      <c r="E723" s="375"/>
      <c r="F723" s="196"/>
      <c r="G723" s="196"/>
      <c r="H723" s="196"/>
      <c r="I723" s="196"/>
      <c r="J723" s="382"/>
      <c r="K723" s="382"/>
      <c r="L723" s="196"/>
      <c r="M723" s="196"/>
      <c r="N723" s="382"/>
      <c r="O723" s="382"/>
      <c r="P723" s="196"/>
      <c r="Q723" s="196"/>
      <c r="R723" s="382"/>
      <c r="S723" s="382"/>
      <c r="T723" s="196"/>
      <c r="U723" s="196"/>
      <c r="V723" s="382"/>
      <c r="W723" s="382"/>
      <c r="X723" s="329"/>
      <c r="Y723" s="329"/>
      <c r="Z723" s="329"/>
      <c r="AA723" s="329"/>
    </row>
    <row r="724" spans="1:27" x14ac:dyDescent="0.3">
      <c r="A724" s="18"/>
      <c r="B724" s="164"/>
      <c r="C724" s="391" t="s">
        <v>95</v>
      </c>
      <c r="D724" s="391"/>
      <c r="E724" s="391"/>
      <c r="F724" s="196"/>
      <c r="G724" s="196"/>
      <c r="H724" s="196"/>
      <c r="I724" s="196"/>
      <c r="J724" s="382"/>
      <c r="K724" s="382"/>
      <c r="L724" s="196"/>
      <c r="M724" s="196"/>
      <c r="N724" s="382"/>
      <c r="O724" s="382"/>
      <c r="P724" s="196"/>
      <c r="Q724" s="196"/>
      <c r="R724" s="382"/>
      <c r="S724" s="382"/>
      <c r="T724" s="196"/>
      <c r="U724" s="196"/>
      <c r="V724" s="382"/>
      <c r="W724" s="382"/>
      <c r="X724" s="329"/>
      <c r="Y724" s="329"/>
      <c r="Z724" s="329"/>
      <c r="AA724" s="329"/>
    </row>
    <row r="725" spans="1:27" ht="13.8" thickBot="1" x14ac:dyDescent="0.35">
      <c r="A725" s="18"/>
      <c r="B725" s="392"/>
      <c r="C725" s="392"/>
      <c r="D725" s="392"/>
      <c r="E725" s="392"/>
      <c r="F725" s="393"/>
      <c r="G725" s="393"/>
      <c r="H725" s="393"/>
      <c r="I725" s="393"/>
      <c r="J725" s="394"/>
      <c r="K725" s="394"/>
      <c r="L725" s="393"/>
      <c r="M725" s="393"/>
      <c r="N725" s="394"/>
      <c r="O725" s="394"/>
      <c r="P725" s="393"/>
      <c r="Q725" s="393"/>
      <c r="R725" s="394"/>
      <c r="S725" s="394"/>
      <c r="T725" s="393"/>
      <c r="U725" s="393"/>
      <c r="V725" s="394"/>
      <c r="W725" s="394"/>
      <c r="X725" s="393"/>
      <c r="Y725" s="393"/>
      <c r="Z725" s="394"/>
      <c r="AA725" s="382"/>
    </row>
    <row r="726" spans="1:27" ht="13.8" thickTop="1" x14ac:dyDescent="0.3">
      <c r="A726" s="353" t="s">
        <v>169</v>
      </c>
      <c r="B726" s="353"/>
      <c r="C726" s="353"/>
      <c r="D726" s="353"/>
      <c r="E726" s="353"/>
      <c r="F726" s="353"/>
      <c r="G726" s="353"/>
      <c r="H726" s="353"/>
      <c r="I726" s="353"/>
      <c r="J726" s="353"/>
      <c r="K726" s="353"/>
      <c r="L726" s="353"/>
      <c r="M726" s="353"/>
      <c r="N726" s="353"/>
      <c r="O726" s="353"/>
      <c r="P726" s="353"/>
      <c r="Q726" s="353"/>
      <c r="R726" s="353"/>
      <c r="S726" s="353"/>
      <c r="T726" s="353"/>
      <c r="U726" s="353"/>
      <c r="V726" s="353"/>
      <c r="W726" s="353"/>
      <c r="X726" s="353"/>
      <c r="Y726" s="353"/>
      <c r="Z726" s="353"/>
      <c r="AA726" s="353"/>
    </row>
    <row r="727" spans="1:27" x14ac:dyDescent="0.3">
      <c r="A727" s="354" t="s">
        <v>184</v>
      </c>
      <c r="B727" s="354"/>
      <c r="C727" s="354"/>
      <c r="D727" s="354"/>
      <c r="E727" s="354"/>
      <c r="F727" s="354"/>
      <c r="G727" s="354"/>
      <c r="H727" s="354"/>
      <c r="I727" s="354"/>
      <c r="J727" s="354"/>
      <c r="K727" s="354"/>
      <c r="L727" s="354"/>
      <c r="M727" s="354"/>
      <c r="N727" s="354"/>
      <c r="O727" s="354"/>
      <c r="P727" s="354"/>
      <c r="Q727" s="354"/>
      <c r="R727" s="354"/>
      <c r="S727" s="354"/>
      <c r="T727" s="354"/>
      <c r="U727" s="354"/>
      <c r="V727" s="354"/>
      <c r="W727" s="354"/>
      <c r="X727" s="354"/>
      <c r="Y727" s="354"/>
      <c r="Z727" s="354"/>
      <c r="AA727" s="354"/>
    </row>
    <row r="728" spans="1:27" ht="13.8" thickBot="1" x14ac:dyDescent="0.35">
      <c r="A728" s="18"/>
      <c r="B728" s="18"/>
      <c r="C728" s="18"/>
      <c r="D728" s="18"/>
      <c r="E728" s="18"/>
      <c r="F728" s="329"/>
      <c r="G728" s="329"/>
      <c r="H728" s="329"/>
      <c r="I728" s="329"/>
      <c r="J728" s="330"/>
      <c r="K728" s="330"/>
      <c r="L728" s="329"/>
      <c r="M728" s="329"/>
      <c r="N728" s="18"/>
      <c r="O728" s="18"/>
      <c r="P728" s="329"/>
      <c r="Q728" s="329"/>
      <c r="R728" s="330"/>
      <c r="S728" s="330"/>
      <c r="T728" s="329"/>
      <c r="U728" s="329"/>
      <c r="V728" s="18"/>
      <c r="W728" s="18"/>
      <c r="X728" s="329"/>
      <c r="Y728" s="329"/>
      <c r="Z728" s="330"/>
      <c r="AA728" s="330"/>
    </row>
    <row r="729" spans="1:27" ht="36" customHeight="1" thickBot="1" x14ac:dyDescent="0.35">
      <c r="A729" s="355"/>
      <c r="B729" s="317" t="s">
        <v>220</v>
      </c>
      <c r="C729" s="317"/>
      <c r="D729" s="317"/>
      <c r="E729" s="318"/>
      <c r="F729" s="293" t="s">
        <v>25</v>
      </c>
      <c r="G729" s="356"/>
      <c r="H729" s="357" t="s">
        <v>32</v>
      </c>
      <c r="I729" s="357"/>
      <c r="J729" s="357"/>
      <c r="K729" s="358"/>
      <c r="L729" s="357" t="s">
        <v>21</v>
      </c>
      <c r="M729" s="357"/>
      <c r="N729" s="357"/>
      <c r="O729" s="358"/>
      <c r="P729" s="357" t="s">
        <v>29</v>
      </c>
      <c r="Q729" s="357"/>
      <c r="R729" s="357"/>
      <c r="S729" s="358"/>
      <c r="T729" s="357" t="s">
        <v>31</v>
      </c>
      <c r="U729" s="357"/>
      <c r="V729" s="357"/>
      <c r="W729" s="358"/>
      <c r="X729" s="357" t="s">
        <v>30</v>
      </c>
      <c r="Y729" s="357"/>
      <c r="Z729" s="357"/>
      <c r="AA729" s="358"/>
    </row>
    <row r="730" spans="1:27" ht="37.200000000000003" customHeight="1" x14ac:dyDescent="0.3">
      <c r="A730" s="167"/>
      <c r="B730" s="301"/>
      <c r="C730" s="301"/>
      <c r="D730" s="301"/>
      <c r="E730" s="312"/>
      <c r="F730" s="298"/>
      <c r="G730" s="359"/>
      <c r="H730" s="302" t="s">
        <v>134</v>
      </c>
      <c r="I730" s="360"/>
      <c r="J730" s="303" t="s">
        <v>118</v>
      </c>
      <c r="K730" s="303"/>
      <c r="L730" s="302" t="s">
        <v>134</v>
      </c>
      <c r="M730" s="360"/>
      <c r="N730" s="303" t="s">
        <v>118</v>
      </c>
      <c r="O730" s="303"/>
      <c r="P730" s="302" t="s">
        <v>134</v>
      </c>
      <c r="Q730" s="360"/>
      <c r="R730" s="303" t="s">
        <v>118</v>
      </c>
      <c r="S730" s="303"/>
      <c r="T730" s="302" t="s">
        <v>134</v>
      </c>
      <c r="U730" s="360"/>
      <c r="V730" s="303" t="s">
        <v>118</v>
      </c>
      <c r="W730" s="303"/>
      <c r="X730" s="302" t="s">
        <v>134</v>
      </c>
      <c r="Y730" s="360"/>
      <c r="Z730" s="303" t="s">
        <v>118</v>
      </c>
      <c r="AA730" s="303"/>
    </row>
    <row r="731" spans="1:27" ht="18.600000000000001" customHeight="1" thickBot="1" x14ac:dyDescent="0.35">
      <c r="A731" s="72"/>
      <c r="B731" s="361"/>
      <c r="C731" s="361"/>
      <c r="D731" s="361"/>
      <c r="E731" s="307"/>
      <c r="F731" s="362"/>
      <c r="G731" s="363"/>
      <c r="H731" s="364"/>
      <c r="I731" s="364"/>
      <c r="J731" s="310" t="s">
        <v>62</v>
      </c>
      <c r="K731" s="310"/>
      <c r="L731" s="364"/>
      <c r="M731" s="364"/>
      <c r="N731" s="310" t="s">
        <v>62</v>
      </c>
      <c r="O731" s="310"/>
      <c r="P731" s="364"/>
      <c r="Q731" s="364"/>
      <c r="R731" s="310" t="s">
        <v>62</v>
      </c>
      <c r="S731" s="310"/>
      <c r="T731" s="364"/>
      <c r="U731" s="364"/>
      <c r="V731" s="310" t="s">
        <v>62</v>
      </c>
      <c r="W731" s="310"/>
      <c r="X731" s="364"/>
      <c r="Y731" s="364"/>
      <c r="Z731" s="310" t="s">
        <v>62</v>
      </c>
      <c r="AA731" s="310"/>
    </row>
    <row r="732" spans="1:27" ht="4.8" customHeight="1" x14ac:dyDescent="0.3">
      <c r="A732" s="355"/>
      <c r="B732" s="318"/>
      <c r="C732" s="318"/>
      <c r="D732" s="318"/>
      <c r="E732" s="318"/>
      <c r="F732" s="294"/>
      <c r="G732" s="356"/>
      <c r="H732" s="365"/>
      <c r="I732" s="365"/>
      <c r="J732" s="322"/>
      <c r="K732" s="322"/>
      <c r="L732" s="365"/>
      <c r="M732" s="365"/>
      <c r="N732" s="322"/>
      <c r="O732" s="322"/>
      <c r="P732" s="365"/>
      <c r="Q732" s="365"/>
      <c r="R732" s="322"/>
      <c r="S732" s="322"/>
      <c r="T732" s="365"/>
      <c r="U732" s="365"/>
      <c r="V732" s="322"/>
      <c r="W732" s="322"/>
      <c r="X732" s="365"/>
      <c r="Y732" s="365"/>
      <c r="Z732" s="322"/>
      <c r="AA732" s="322"/>
    </row>
    <row r="733" spans="1:27" x14ac:dyDescent="0.3">
      <c r="A733" s="271" t="s">
        <v>154</v>
      </c>
      <c r="B733" s="271"/>
      <c r="C733" s="271"/>
      <c r="D733" s="271"/>
      <c r="E733" s="271"/>
      <c r="F733" s="271"/>
      <c r="G733" s="271"/>
      <c r="H733" s="271"/>
      <c r="I733" s="271"/>
      <c r="J733" s="271"/>
      <c r="K733" s="271"/>
      <c r="L733" s="271"/>
      <c r="M733" s="271"/>
      <c r="N733" s="271"/>
      <c r="O733" s="271"/>
      <c r="P733" s="271"/>
      <c r="Q733" s="271"/>
      <c r="R733" s="271"/>
      <c r="S733" s="271"/>
      <c r="T733" s="271"/>
      <c r="U733" s="271"/>
      <c r="V733" s="271"/>
      <c r="W733" s="271"/>
      <c r="X733" s="271"/>
      <c r="Y733" s="271"/>
      <c r="Z733" s="271"/>
      <c r="AA733" s="271"/>
    </row>
    <row r="734" spans="1:27" x14ac:dyDescent="0.3">
      <c r="A734" s="272" t="s">
        <v>155</v>
      </c>
      <c r="B734" s="271"/>
      <c r="C734" s="271"/>
      <c r="D734" s="271"/>
      <c r="E734" s="271"/>
      <c r="F734" s="271"/>
      <c r="G734" s="271"/>
      <c r="H734" s="271"/>
      <c r="I734" s="271"/>
      <c r="J734" s="271"/>
      <c r="K734" s="271"/>
      <c r="L734" s="271"/>
      <c r="M734" s="271"/>
      <c r="N734" s="271"/>
      <c r="O734" s="271"/>
      <c r="P734" s="271"/>
      <c r="Q734" s="271"/>
      <c r="R734" s="271"/>
      <c r="S734" s="271"/>
      <c r="T734" s="271"/>
      <c r="U734" s="271"/>
      <c r="V734" s="271"/>
      <c r="W734" s="271"/>
      <c r="X734" s="271"/>
      <c r="Y734" s="271"/>
      <c r="Z734" s="271"/>
      <c r="AA734" s="271"/>
    </row>
    <row r="735" spans="1:27" s="224" customFormat="1" ht="4.8" customHeight="1" x14ac:dyDescent="0.3">
      <c r="A735" s="366"/>
      <c r="B735" s="366"/>
      <c r="C735" s="366"/>
      <c r="D735" s="366"/>
      <c r="E735" s="366"/>
      <c r="F735" s="366"/>
      <c r="G735" s="366"/>
      <c r="H735" s="366"/>
      <c r="I735" s="366"/>
      <c r="J735" s="366"/>
      <c r="K735" s="366"/>
      <c r="L735" s="366"/>
      <c r="M735" s="366"/>
      <c r="N735" s="366"/>
      <c r="O735" s="366"/>
      <c r="P735" s="366"/>
      <c r="Q735" s="366"/>
      <c r="R735" s="366"/>
      <c r="S735" s="366"/>
      <c r="T735" s="366"/>
      <c r="U735" s="366"/>
      <c r="V735" s="366"/>
      <c r="W735" s="366"/>
      <c r="X735" s="366"/>
      <c r="Y735" s="366"/>
      <c r="Z735" s="366"/>
      <c r="AA735" s="366"/>
    </row>
    <row r="736" spans="1:27" x14ac:dyDescent="0.3">
      <c r="A736" s="225"/>
      <c r="B736" s="273" t="s">
        <v>38</v>
      </c>
      <c r="C736" s="273"/>
      <c r="D736" s="273"/>
      <c r="E736" s="231"/>
      <c r="F736" s="226">
        <f>+F739+F754+F773+F819+F844</f>
        <v>45314</v>
      </c>
      <c r="G736" s="226"/>
      <c r="H736" s="226">
        <f>+H739+H754+H773+H819+H844</f>
        <v>43823</v>
      </c>
      <c r="I736" s="226"/>
      <c r="J736" s="227">
        <f>+H736/$F736*100</f>
        <v>96.70962616409939</v>
      </c>
      <c r="K736" s="227"/>
      <c r="L736" s="226">
        <f>+L739+L754+L773+L819+L844</f>
        <v>41491</v>
      </c>
      <c r="M736" s="226"/>
      <c r="N736" s="227">
        <f>+L736/$F736*100</f>
        <v>91.563313766164981</v>
      </c>
      <c r="O736" s="227"/>
      <c r="P736" s="226">
        <f>+P739+P754+P773+P819+P844</f>
        <v>39405</v>
      </c>
      <c r="Q736" s="226"/>
      <c r="R736" s="227">
        <f>+P736/$F736*100</f>
        <v>86.959879948801699</v>
      </c>
      <c r="S736" s="227"/>
      <c r="T736" s="226">
        <f>+T739+T754+T773+T819+T844</f>
        <v>0</v>
      </c>
      <c r="U736" s="226"/>
      <c r="V736" s="227">
        <f>+T736/$F736*100</f>
        <v>0</v>
      </c>
      <c r="W736" s="227"/>
      <c r="X736" s="226">
        <f>+X739+X754+X773+X819+X844</f>
        <v>0</v>
      </c>
      <c r="Y736" s="226"/>
      <c r="Z736" s="227">
        <f>+X736/$F736*100</f>
        <v>0</v>
      </c>
      <c r="AA736" s="227"/>
    </row>
    <row r="737" spans="1:27" x14ac:dyDescent="0.3">
      <c r="A737" s="225"/>
      <c r="B737" s="278" t="s">
        <v>39</v>
      </c>
      <c r="C737" s="279"/>
      <c r="D737" s="279"/>
      <c r="E737" s="231"/>
      <c r="F737" s="226"/>
      <c r="G737" s="226"/>
      <c r="H737" s="226"/>
      <c r="I737" s="226"/>
      <c r="J737" s="227"/>
      <c r="K737" s="227"/>
      <c r="L737" s="226"/>
      <c r="M737" s="226"/>
      <c r="N737" s="227"/>
      <c r="O737" s="227"/>
      <c r="P737" s="226"/>
      <c r="Q737" s="226"/>
      <c r="R737" s="227"/>
      <c r="S737" s="227"/>
      <c r="T737" s="226"/>
      <c r="U737" s="226"/>
      <c r="V737" s="227"/>
      <c r="W737" s="227"/>
      <c r="X737" s="226"/>
      <c r="Y737" s="226"/>
      <c r="Z737" s="227"/>
      <c r="AA737" s="227"/>
    </row>
    <row r="738" spans="1:27" ht="4.8" customHeight="1" x14ac:dyDescent="0.3">
      <c r="A738" s="18"/>
      <c r="B738" s="116"/>
      <c r="C738" s="116"/>
      <c r="D738" s="116"/>
      <c r="E738" s="137"/>
      <c r="F738" s="367"/>
      <c r="G738" s="367"/>
      <c r="H738" s="367"/>
      <c r="I738" s="367"/>
      <c r="J738" s="327"/>
      <c r="K738" s="327"/>
      <c r="L738" s="367"/>
      <c r="M738" s="367"/>
      <c r="N738" s="327"/>
      <c r="O738" s="327"/>
      <c r="P738" s="367"/>
      <c r="Q738" s="367"/>
      <c r="R738" s="327"/>
      <c r="S738" s="327"/>
      <c r="T738" s="367"/>
      <c r="U738" s="367"/>
      <c r="V738" s="327"/>
      <c r="W738" s="327"/>
      <c r="X738" s="367"/>
      <c r="Y738" s="367"/>
      <c r="Z738" s="327"/>
      <c r="AA738" s="327"/>
    </row>
    <row r="739" spans="1:27" x14ac:dyDescent="0.3">
      <c r="A739" s="228"/>
      <c r="B739" s="280" t="s">
        <v>40</v>
      </c>
      <c r="C739" s="281"/>
      <c r="D739" s="281"/>
      <c r="E739" s="114"/>
      <c r="F739" s="229">
        <f>SUM(F742:F751)</f>
        <v>1587</v>
      </c>
      <c r="G739" s="229"/>
      <c r="H739" s="229">
        <f>SUM(H742:H751)</f>
        <v>1526</v>
      </c>
      <c r="I739" s="229"/>
      <c r="J739" s="230">
        <f>H739/$F739*100</f>
        <v>96.156269691241334</v>
      </c>
      <c r="K739" s="230"/>
      <c r="L739" s="229">
        <f>SUM(L742:L751)</f>
        <v>1452</v>
      </c>
      <c r="M739" s="229"/>
      <c r="N739" s="230">
        <f>L739/$F739*100</f>
        <v>91.493383742911149</v>
      </c>
      <c r="O739" s="230"/>
      <c r="P739" s="229">
        <f>SUM(P742:P751)</f>
        <v>1386</v>
      </c>
      <c r="Q739" s="229"/>
      <c r="R739" s="230">
        <f>P739/$F739*100</f>
        <v>87.334593572778829</v>
      </c>
      <c r="S739" s="230"/>
      <c r="T739" s="229">
        <v>0</v>
      </c>
      <c r="U739" s="229"/>
      <c r="V739" s="230">
        <v>0</v>
      </c>
      <c r="W739" s="230"/>
      <c r="X739" s="229">
        <v>0</v>
      </c>
      <c r="Y739" s="229"/>
      <c r="Z739" s="230">
        <v>0</v>
      </c>
      <c r="AA739" s="230"/>
    </row>
    <row r="740" spans="1:27" x14ac:dyDescent="0.3">
      <c r="A740" s="228"/>
      <c r="B740" s="282" t="s">
        <v>41</v>
      </c>
      <c r="C740" s="281"/>
      <c r="D740" s="281"/>
      <c r="E740" s="114"/>
      <c r="F740" s="229"/>
      <c r="G740" s="229"/>
      <c r="H740" s="229"/>
      <c r="I740" s="229"/>
      <c r="J740" s="230"/>
      <c r="K740" s="230"/>
      <c r="L740" s="229"/>
      <c r="M740" s="229"/>
      <c r="N740" s="230"/>
      <c r="O740" s="230"/>
      <c r="P740" s="229"/>
      <c r="Q740" s="229"/>
      <c r="R740" s="230"/>
      <c r="S740" s="230"/>
      <c r="T740" s="229"/>
      <c r="U740" s="229"/>
      <c r="V740" s="230"/>
      <c r="W740" s="230"/>
      <c r="X740" s="229"/>
      <c r="Y740" s="229"/>
      <c r="Z740" s="230"/>
      <c r="AA740" s="230"/>
    </row>
    <row r="741" spans="1:27" s="224" customFormat="1" ht="4.8" customHeight="1" x14ac:dyDescent="0.3">
      <c r="A741" s="18"/>
      <c r="B741" s="86"/>
      <c r="C741" s="86"/>
      <c r="D741" s="86"/>
      <c r="E741" s="164"/>
      <c r="F741" s="367"/>
      <c r="G741" s="367"/>
      <c r="H741" s="367"/>
      <c r="I741" s="367"/>
      <c r="J741" s="327"/>
      <c r="K741" s="327"/>
      <c r="L741" s="367"/>
      <c r="M741" s="367"/>
      <c r="N741" s="327"/>
      <c r="O741" s="327"/>
      <c r="P741" s="367"/>
      <c r="Q741" s="367"/>
      <c r="R741" s="327"/>
      <c r="S741" s="327"/>
      <c r="T741" s="367"/>
      <c r="U741" s="367"/>
      <c r="V741" s="327"/>
      <c r="W741" s="327"/>
      <c r="X741" s="367"/>
      <c r="Y741" s="367"/>
      <c r="Z741" s="327"/>
      <c r="AA741" s="327"/>
    </row>
    <row r="742" spans="1:27" x14ac:dyDescent="0.3">
      <c r="A742" s="18"/>
      <c r="B742" s="86"/>
      <c r="C742" s="375" t="s">
        <v>48</v>
      </c>
      <c r="D742" s="375"/>
      <c r="E742" s="375"/>
      <c r="F742" s="329">
        <v>961</v>
      </c>
      <c r="G742" s="329"/>
      <c r="H742" s="329">
        <v>920</v>
      </c>
      <c r="I742" s="329"/>
      <c r="J742" s="382">
        <f t="shared" ref="J742:J751" si="382">+H742/$F742*100</f>
        <v>95.733610822060356</v>
      </c>
      <c r="K742" s="382"/>
      <c r="L742" s="329">
        <v>881</v>
      </c>
      <c r="M742" s="329"/>
      <c r="N742" s="382">
        <f>+L742/$F742*100</f>
        <v>91.675338189386054</v>
      </c>
      <c r="O742" s="382"/>
      <c r="P742" s="329">
        <v>847</v>
      </c>
      <c r="Q742" s="329"/>
      <c r="R742" s="382">
        <f t="shared" ref="R742" si="383">+P742/$F742*100</f>
        <v>88.137356919875131</v>
      </c>
      <c r="S742" s="382"/>
      <c r="T742" s="329">
        <v>0</v>
      </c>
      <c r="U742" s="329"/>
      <c r="V742" s="329">
        <v>0</v>
      </c>
      <c r="W742" s="329"/>
      <c r="X742" s="329">
        <v>0</v>
      </c>
      <c r="Y742" s="329"/>
      <c r="Z742" s="329">
        <v>0</v>
      </c>
      <c r="AA742" s="329"/>
    </row>
    <row r="743" spans="1:27" x14ac:dyDescent="0.3">
      <c r="A743" s="18"/>
      <c r="B743" s="86"/>
      <c r="C743" s="391" t="s">
        <v>49</v>
      </c>
      <c r="D743" s="391"/>
      <c r="E743" s="391"/>
      <c r="F743" s="329"/>
      <c r="G743" s="329"/>
      <c r="H743" s="329"/>
      <c r="I743" s="329"/>
      <c r="J743" s="382"/>
      <c r="K743" s="382"/>
      <c r="L743" s="329"/>
      <c r="M743" s="329"/>
      <c r="N743" s="382"/>
      <c r="O743" s="382"/>
      <c r="P743" s="329"/>
      <c r="Q743" s="329"/>
      <c r="R743" s="382"/>
      <c r="S743" s="382"/>
      <c r="T743" s="329"/>
      <c r="U743" s="329"/>
      <c r="V743" s="329"/>
      <c r="W743" s="329"/>
      <c r="X743" s="329"/>
      <c r="Y743" s="329"/>
      <c r="Z743" s="329"/>
      <c r="AA743" s="329"/>
    </row>
    <row r="744" spans="1:27" ht="4.8" customHeight="1" x14ac:dyDescent="0.3">
      <c r="A744" s="18"/>
      <c r="B744" s="86"/>
      <c r="C744" s="86"/>
      <c r="D744" s="86"/>
      <c r="E744" s="164"/>
      <c r="F744" s="329"/>
      <c r="G744" s="329"/>
      <c r="H744" s="329"/>
      <c r="I744" s="329"/>
      <c r="J744" s="382"/>
      <c r="K744" s="382"/>
      <c r="L744" s="329"/>
      <c r="M744" s="329"/>
      <c r="N744" s="382"/>
      <c r="O744" s="382"/>
      <c r="P744" s="329"/>
      <c r="Q744" s="329"/>
      <c r="R744" s="382"/>
      <c r="S744" s="382"/>
      <c r="T744" s="329"/>
      <c r="U744" s="329"/>
      <c r="V744" s="329"/>
      <c r="W744" s="329"/>
      <c r="X744" s="329"/>
      <c r="Y744" s="329"/>
      <c r="Z744" s="329"/>
      <c r="AA744" s="329"/>
    </row>
    <row r="745" spans="1:27" x14ac:dyDescent="0.3">
      <c r="A745" s="18"/>
      <c r="B745" s="86"/>
      <c r="C745" s="375" t="s">
        <v>50</v>
      </c>
      <c r="D745" s="375"/>
      <c r="E745" s="375"/>
      <c r="F745" s="329">
        <v>178</v>
      </c>
      <c r="G745" s="329"/>
      <c r="H745" s="329">
        <v>170</v>
      </c>
      <c r="I745" s="329"/>
      <c r="J745" s="382">
        <f t="shared" si="382"/>
        <v>95.50561797752809</v>
      </c>
      <c r="K745" s="382"/>
      <c r="L745" s="329">
        <v>161</v>
      </c>
      <c r="M745" s="329"/>
      <c r="N745" s="382">
        <f>+L745/$F745*100</f>
        <v>90.449438202247194</v>
      </c>
      <c r="O745" s="382"/>
      <c r="P745" s="329">
        <v>145</v>
      </c>
      <c r="Q745" s="329"/>
      <c r="R745" s="382">
        <f t="shared" ref="R745" si="384">+P745/$F745*100</f>
        <v>81.460674157303373</v>
      </c>
      <c r="S745" s="382"/>
      <c r="T745" s="329">
        <v>0</v>
      </c>
      <c r="U745" s="329"/>
      <c r="V745" s="329">
        <v>0</v>
      </c>
      <c r="W745" s="329"/>
      <c r="X745" s="329">
        <v>0</v>
      </c>
      <c r="Y745" s="329"/>
      <c r="Z745" s="329">
        <v>0</v>
      </c>
      <c r="AA745" s="329"/>
    </row>
    <row r="746" spans="1:27" x14ac:dyDescent="0.3">
      <c r="A746" s="18"/>
      <c r="B746" s="86"/>
      <c r="C746" s="391" t="s">
        <v>51</v>
      </c>
      <c r="D746" s="391"/>
      <c r="E746" s="391"/>
      <c r="F746" s="329"/>
      <c r="G746" s="329"/>
      <c r="H746" s="329"/>
      <c r="I746" s="329"/>
      <c r="J746" s="382"/>
      <c r="K746" s="382"/>
      <c r="L746" s="329"/>
      <c r="M746" s="329"/>
      <c r="N746" s="382"/>
      <c r="O746" s="382"/>
      <c r="P746" s="329"/>
      <c r="Q746" s="329"/>
      <c r="R746" s="382"/>
      <c r="S746" s="382"/>
      <c r="T746" s="329"/>
      <c r="U746" s="329"/>
      <c r="V746" s="329"/>
      <c r="W746" s="329"/>
      <c r="X746" s="329"/>
      <c r="Y746" s="329"/>
      <c r="Z746" s="329"/>
      <c r="AA746" s="329"/>
    </row>
    <row r="747" spans="1:27" ht="4.8" customHeight="1" x14ac:dyDescent="0.3">
      <c r="A747" s="18"/>
      <c r="B747" s="86"/>
      <c r="C747" s="86"/>
      <c r="D747" s="86"/>
      <c r="E747" s="164"/>
      <c r="F747" s="329"/>
      <c r="G747" s="329"/>
      <c r="H747" s="329"/>
      <c r="I747" s="329"/>
      <c r="J747" s="382"/>
      <c r="K747" s="382"/>
      <c r="L747" s="329"/>
      <c r="M747" s="329"/>
      <c r="N747" s="382"/>
      <c r="O747" s="382"/>
      <c r="P747" s="329"/>
      <c r="Q747" s="329"/>
      <c r="R747" s="382"/>
      <c r="S747" s="382"/>
      <c r="T747" s="329"/>
      <c r="U747" s="329"/>
      <c r="V747" s="329"/>
      <c r="W747" s="329"/>
      <c r="X747" s="329"/>
      <c r="Y747" s="329"/>
      <c r="Z747" s="329"/>
      <c r="AA747" s="329"/>
    </row>
    <row r="748" spans="1:27" x14ac:dyDescent="0.3">
      <c r="A748" s="18"/>
      <c r="B748" s="86"/>
      <c r="C748" s="375" t="s">
        <v>52</v>
      </c>
      <c r="D748" s="375"/>
      <c r="E748" s="375"/>
      <c r="F748" s="329">
        <v>315</v>
      </c>
      <c r="G748" s="329"/>
      <c r="H748" s="329">
        <v>307</v>
      </c>
      <c r="I748" s="329"/>
      <c r="J748" s="382">
        <f t="shared" si="382"/>
        <v>97.460317460317455</v>
      </c>
      <c r="K748" s="382"/>
      <c r="L748" s="329">
        <v>291</v>
      </c>
      <c r="M748" s="329"/>
      <c r="N748" s="382">
        <f>+L748/$F748*100</f>
        <v>92.38095238095238</v>
      </c>
      <c r="O748" s="382"/>
      <c r="P748" s="329">
        <v>278</v>
      </c>
      <c r="Q748" s="329"/>
      <c r="R748" s="382">
        <f t="shared" ref="R748" si="385">+P748/$F748*100</f>
        <v>88.253968253968253</v>
      </c>
      <c r="S748" s="382"/>
      <c r="T748" s="329">
        <v>0</v>
      </c>
      <c r="U748" s="329"/>
      <c r="V748" s="329">
        <v>0</v>
      </c>
      <c r="W748" s="329"/>
      <c r="X748" s="329">
        <v>0</v>
      </c>
      <c r="Y748" s="329"/>
      <c r="Z748" s="329">
        <v>0</v>
      </c>
      <c r="AA748" s="329"/>
    </row>
    <row r="749" spans="1:27" x14ac:dyDescent="0.3">
      <c r="A749" s="18"/>
      <c r="B749" s="86"/>
      <c r="C749" s="391" t="s">
        <v>53</v>
      </c>
      <c r="D749" s="391"/>
      <c r="E749" s="391"/>
      <c r="F749" s="329"/>
      <c r="G749" s="329"/>
      <c r="H749" s="329"/>
      <c r="I749" s="329"/>
      <c r="J749" s="382"/>
      <c r="K749" s="382"/>
      <c r="L749" s="329"/>
      <c r="M749" s="329"/>
      <c r="N749" s="382"/>
      <c r="O749" s="382"/>
      <c r="P749" s="329"/>
      <c r="Q749" s="329"/>
      <c r="R749" s="382"/>
      <c r="S749" s="382"/>
      <c r="T749" s="329"/>
      <c r="U749" s="329"/>
      <c r="V749" s="329"/>
      <c r="W749" s="329"/>
      <c r="X749" s="329"/>
      <c r="Y749" s="329"/>
      <c r="Z749" s="329"/>
      <c r="AA749" s="329"/>
    </row>
    <row r="750" spans="1:27" ht="4.8" customHeight="1" x14ac:dyDescent="0.3">
      <c r="A750" s="18"/>
      <c r="B750" s="86"/>
      <c r="C750" s="86"/>
      <c r="D750" s="86"/>
      <c r="E750" s="164"/>
      <c r="F750" s="329"/>
      <c r="G750" s="329"/>
      <c r="H750" s="329"/>
      <c r="I750" s="329"/>
      <c r="J750" s="382"/>
      <c r="K750" s="382"/>
      <c r="L750" s="329"/>
      <c r="M750" s="329"/>
      <c r="N750" s="382"/>
      <c r="O750" s="382"/>
      <c r="P750" s="329"/>
      <c r="Q750" s="329"/>
      <c r="R750" s="382"/>
      <c r="S750" s="382"/>
      <c r="T750" s="329"/>
      <c r="U750" s="329"/>
      <c r="V750" s="329"/>
      <c r="W750" s="329"/>
      <c r="X750" s="329"/>
      <c r="Y750" s="329"/>
      <c r="Z750" s="329"/>
      <c r="AA750" s="329"/>
    </row>
    <row r="751" spans="1:27" x14ac:dyDescent="0.3">
      <c r="A751" s="18"/>
      <c r="B751" s="86"/>
      <c r="C751" s="375" t="s">
        <v>54</v>
      </c>
      <c r="D751" s="375"/>
      <c r="E751" s="375"/>
      <c r="F751" s="329">
        <v>133</v>
      </c>
      <c r="G751" s="329"/>
      <c r="H751" s="329">
        <v>129</v>
      </c>
      <c r="I751" s="329"/>
      <c r="J751" s="382">
        <f t="shared" si="382"/>
        <v>96.992481203007515</v>
      </c>
      <c r="K751" s="382"/>
      <c r="L751" s="329">
        <v>119</v>
      </c>
      <c r="M751" s="329"/>
      <c r="N751" s="382">
        <f>+L751/$F751*100</f>
        <v>89.473684210526315</v>
      </c>
      <c r="O751" s="382"/>
      <c r="P751" s="329">
        <v>116</v>
      </c>
      <c r="Q751" s="329"/>
      <c r="R751" s="382">
        <f t="shared" ref="R751" si="386">+P751/$F751*100</f>
        <v>87.218045112781951</v>
      </c>
      <c r="S751" s="382"/>
      <c r="T751" s="329">
        <v>0</v>
      </c>
      <c r="U751" s="329"/>
      <c r="V751" s="329">
        <v>0</v>
      </c>
      <c r="W751" s="329"/>
      <c r="X751" s="329">
        <v>0</v>
      </c>
      <c r="Y751" s="329"/>
      <c r="Z751" s="329">
        <v>0</v>
      </c>
      <c r="AA751" s="329"/>
    </row>
    <row r="752" spans="1:27" x14ac:dyDescent="0.3">
      <c r="A752" s="18"/>
      <c r="B752" s="86"/>
      <c r="C752" s="384" t="s">
        <v>221</v>
      </c>
      <c r="D752" s="384"/>
      <c r="E752" s="384"/>
      <c r="F752" s="329"/>
      <c r="G752" s="329"/>
      <c r="H752" s="329"/>
      <c r="I752" s="329"/>
      <c r="J752" s="382"/>
      <c r="K752" s="382"/>
      <c r="L752" s="329"/>
      <c r="M752" s="329"/>
      <c r="N752" s="382"/>
      <c r="O752" s="382"/>
      <c r="P752" s="329"/>
      <c r="Q752" s="329"/>
      <c r="R752" s="382"/>
      <c r="S752" s="382"/>
      <c r="T752" s="329"/>
      <c r="U752" s="329"/>
      <c r="V752" s="329"/>
      <c r="W752" s="329"/>
      <c r="X752" s="329"/>
      <c r="Y752" s="329"/>
      <c r="Z752" s="329"/>
      <c r="AA752" s="329"/>
    </row>
    <row r="753" spans="1:27" x14ac:dyDescent="0.3">
      <c r="A753" s="18"/>
      <c r="B753" s="86"/>
      <c r="C753" s="86"/>
      <c r="D753" s="86"/>
      <c r="E753" s="164"/>
      <c r="F753" s="329"/>
      <c r="G753" s="329"/>
      <c r="H753" s="329"/>
      <c r="I753" s="329"/>
      <c r="J753" s="379"/>
      <c r="K753" s="379"/>
      <c r="L753" s="329"/>
      <c r="M753" s="329"/>
      <c r="N753" s="379"/>
      <c r="O753" s="379"/>
      <c r="P753" s="329"/>
      <c r="Q753" s="329"/>
      <c r="R753" s="379"/>
      <c r="S753" s="379"/>
      <c r="T753" s="329"/>
      <c r="U753" s="329"/>
      <c r="V753" s="379"/>
      <c r="W753" s="379"/>
      <c r="X753" s="329"/>
      <c r="Y753" s="329"/>
      <c r="Z753" s="379"/>
      <c r="AA753" s="379"/>
    </row>
    <row r="754" spans="1:27" x14ac:dyDescent="0.3">
      <c r="A754" s="228"/>
      <c r="B754" s="280" t="s">
        <v>64</v>
      </c>
      <c r="C754" s="280"/>
      <c r="D754" s="280"/>
      <c r="E754" s="280"/>
      <c r="F754" s="229">
        <f>SUM(F757:F760)</f>
        <v>461</v>
      </c>
      <c r="G754" s="229"/>
      <c r="H754" s="229">
        <f>SUM(H757:H760)</f>
        <v>449</v>
      </c>
      <c r="I754" s="229"/>
      <c r="J754" s="230">
        <f>H754/$F754*100</f>
        <v>97.396963123644255</v>
      </c>
      <c r="K754" s="230"/>
      <c r="L754" s="229">
        <f>SUM(L757:L760)</f>
        <v>426</v>
      </c>
      <c r="M754" s="229"/>
      <c r="N754" s="230">
        <f>L754/$F754*100</f>
        <v>92.407809110629074</v>
      </c>
      <c r="O754" s="230"/>
      <c r="P754" s="229">
        <f>SUM(P757:P760)</f>
        <v>397</v>
      </c>
      <c r="Q754" s="229"/>
      <c r="R754" s="230">
        <f>P754/$F754*100</f>
        <v>86.117136659436014</v>
      </c>
      <c r="S754" s="230"/>
      <c r="T754" s="229">
        <v>0</v>
      </c>
      <c r="U754" s="229"/>
      <c r="V754" s="230">
        <v>0</v>
      </c>
      <c r="W754" s="230"/>
      <c r="X754" s="229">
        <v>0</v>
      </c>
      <c r="Y754" s="229"/>
      <c r="Z754" s="230">
        <v>0</v>
      </c>
      <c r="AA754" s="230"/>
    </row>
    <row r="755" spans="1:27" x14ac:dyDescent="0.3">
      <c r="A755" s="228"/>
      <c r="B755" s="282" t="s">
        <v>165</v>
      </c>
      <c r="C755" s="281"/>
      <c r="D755" s="281"/>
      <c r="E755" s="114"/>
      <c r="F755" s="229"/>
      <c r="G755" s="229"/>
      <c r="H755" s="229"/>
      <c r="I755" s="229"/>
      <c r="J755" s="230"/>
      <c r="K755" s="230"/>
      <c r="L755" s="229"/>
      <c r="M755" s="229"/>
      <c r="N755" s="230"/>
      <c r="O755" s="230"/>
      <c r="P755" s="229"/>
      <c r="Q755" s="229"/>
      <c r="R755" s="230"/>
      <c r="S755" s="230"/>
      <c r="T755" s="229"/>
      <c r="U755" s="229"/>
      <c r="V755" s="230"/>
      <c r="W755" s="230"/>
      <c r="X755" s="229"/>
      <c r="Y755" s="229"/>
      <c r="Z755" s="230"/>
      <c r="AA755" s="230"/>
    </row>
    <row r="756" spans="1:27" s="224" customFormat="1" ht="4.8" customHeight="1" x14ac:dyDescent="0.3">
      <c r="A756" s="18"/>
      <c r="B756" s="86"/>
      <c r="C756" s="86"/>
      <c r="D756" s="86"/>
      <c r="E756" s="164"/>
      <c r="F756" s="367"/>
      <c r="G756" s="367"/>
      <c r="H756" s="367"/>
      <c r="I756" s="367"/>
      <c r="J756" s="327"/>
      <c r="K756" s="327"/>
      <c r="L756" s="367"/>
      <c r="M756" s="367"/>
      <c r="N756" s="327"/>
      <c r="O756" s="327"/>
      <c r="P756" s="367"/>
      <c r="Q756" s="367"/>
      <c r="R756" s="327"/>
      <c r="S756" s="327"/>
      <c r="T756" s="367"/>
      <c r="U756" s="367"/>
      <c r="V756" s="327"/>
      <c r="W756" s="327"/>
      <c r="X756" s="367"/>
      <c r="Y756" s="367"/>
      <c r="Z756" s="327"/>
      <c r="AA756" s="327"/>
    </row>
    <row r="757" spans="1:27" x14ac:dyDescent="0.3">
      <c r="A757" s="18"/>
      <c r="B757" s="86"/>
      <c r="C757" s="252" t="s">
        <v>56</v>
      </c>
      <c r="D757" s="252"/>
      <c r="E757" s="252"/>
      <c r="F757" s="329">
        <v>98</v>
      </c>
      <c r="G757" s="329"/>
      <c r="H757" s="329">
        <v>97</v>
      </c>
      <c r="I757" s="329"/>
      <c r="J757" s="382">
        <f t="shared" ref="J757:J760" si="387">+H757/$F757*100</f>
        <v>98.979591836734699</v>
      </c>
      <c r="K757" s="382"/>
      <c r="L757" s="329">
        <v>95</v>
      </c>
      <c r="M757" s="329"/>
      <c r="N757" s="382">
        <f>+L757/$F757*100</f>
        <v>96.938775510204081</v>
      </c>
      <c r="O757" s="382"/>
      <c r="P757" s="329">
        <v>88</v>
      </c>
      <c r="Q757" s="329"/>
      <c r="R757" s="382">
        <f t="shared" ref="R757" si="388">+P757/$F757*100</f>
        <v>89.795918367346943</v>
      </c>
      <c r="S757" s="382"/>
      <c r="T757" s="329">
        <v>0</v>
      </c>
      <c r="U757" s="329"/>
      <c r="V757" s="329">
        <v>0</v>
      </c>
      <c r="W757" s="329"/>
      <c r="X757" s="329">
        <v>0</v>
      </c>
      <c r="Y757" s="329"/>
      <c r="Z757" s="329">
        <v>0</v>
      </c>
      <c r="AA757" s="329"/>
    </row>
    <row r="758" spans="1:27" x14ac:dyDescent="0.3">
      <c r="A758" s="18"/>
      <c r="B758" s="86"/>
      <c r="C758" s="387" t="s">
        <v>57</v>
      </c>
      <c r="D758" s="387"/>
      <c r="E758" s="387"/>
      <c r="F758" s="329"/>
      <c r="G758" s="329"/>
      <c r="H758" s="329"/>
      <c r="I758" s="329"/>
      <c r="J758" s="382"/>
      <c r="K758" s="382"/>
      <c r="L758" s="329"/>
      <c r="M758" s="329"/>
      <c r="N758" s="382"/>
      <c r="O758" s="382"/>
      <c r="P758" s="329"/>
      <c r="Q758" s="329"/>
      <c r="R758" s="382"/>
      <c r="S758" s="382"/>
      <c r="T758" s="329"/>
      <c r="U758" s="329"/>
      <c r="V758" s="329"/>
      <c r="W758" s="329"/>
      <c r="X758" s="329"/>
      <c r="Y758" s="329"/>
      <c r="Z758" s="329"/>
      <c r="AA758" s="329"/>
    </row>
    <row r="759" spans="1:27" ht="4.8" customHeight="1" x14ac:dyDescent="0.3">
      <c r="A759" s="18"/>
      <c r="B759" s="86"/>
      <c r="C759" s="86"/>
      <c r="D759" s="86"/>
      <c r="E759" s="164"/>
      <c r="F759" s="329"/>
      <c r="G759" s="329"/>
      <c r="H759" s="329"/>
      <c r="I759" s="329"/>
      <c r="J759" s="382"/>
      <c r="K759" s="382"/>
      <c r="L759" s="329"/>
      <c r="M759" s="329"/>
      <c r="N759" s="382"/>
      <c r="O759" s="382"/>
      <c r="P759" s="329"/>
      <c r="Q759" s="329"/>
      <c r="R759" s="382"/>
      <c r="S759" s="382"/>
      <c r="T759" s="329"/>
      <c r="U759" s="329"/>
      <c r="V759" s="329"/>
      <c r="W759" s="329"/>
      <c r="X759" s="329"/>
      <c r="Y759" s="329"/>
      <c r="Z759" s="329"/>
      <c r="AA759" s="329"/>
    </row>
    <row r="760" spans="1:27" x14ac:dyDescent="0.3">
      <c r="A760" s="18"/>
      <c r="B760" s="86"/>
      <c r="C760" s="252" t="s">
        <v>58</v>
      </c>
      <c r="D760" s="252"/>
      <c r="E760" s="252"/>
      <c r="F760" s="329">
        <v>363</v>
      </c>
      <c r="G760" s="329"/>
      <c r="H760" s="329">
        <v>352</v>
      </c>
      <c r="I760" s="329"/>
      <c r="J760" s="382">
        <f t="shared" si="387"/>
        <v>96.969696969696969</v>
      </c>
      <c r="K760" s="382"/>
      <c r="L760" s="329">
        <v>331</v>
      </c>
      <c r="M760" s="329"/>
      <c r="N760" s="382">
        <f>+L760/$F760*100</f>
        <v>91.184573002754817</v>
      </c>
      <c r="O760" s="382"/>
      <c r="P760" s="329">
        <v>309</v>
      </c>
      <c r="Q760" s="329"/>
      <c r="R760" s="382">
        <f t="shared" ref="R760" si="389">+P760/$F760*100</f>
        <v>85.123966942148769</v>
      </c>
      <c r="S760" s="382"/>
      <c r="T760" s="329">
        <v>0</v>
      </c>
      <c r="U760" s="329"/>
      <c r="V760" s="329">
        <v>0</v>
      </c>
      <c r="W760" s="329"/>
      <c r="X760" s="329">
        <v>0</v>
      </c>
      <c r="Y760" s="329"/>
      <c r="Z760" s="329">
        <v>0</v>
      </c>
      <c r="AA760" s="329"/>
    </row>
    <row r="761" spans="1:27" x14ac:dyDescent="0.3">
      <c r="A761" s="18"/>
      <c r="B761" s="86"/>
      <c r="C761" s="86"/>
      <c r="D761" s="86"/>
      <c r="E761" s="164"/>
      <c r="F761" s="329"/>
      <c r="G761" s="329"/>
      <c r="H761" s="329"/>
      <c r="I761" s="329"/>
      <c r="J761" s="382"/>
      <c r="K761" s="382"/>
      <c r="L761" s="329"/>
      <c r="M761" s="329"/>
      <c r="N761" s="382"/>
      <c r="O761" s="382"/>
      <c r="P761" s="329"/>
      <c r="Q761" s="329"/>
      <c r="R761" s="382"/>
      <c r="S761" s="382"/>
      <c r="T761" s="329"/>
      <c r="U761" s="329"/>
      <c r="V761" s="329"/>
      <c r="W761" s="329"/>
      <c r="X761" s="329"/>
      <c r="Y761" s="329"/>
      <c r="Z761" s="329"/>
      <c r="AA761" s="329"/>
    </row>
    <row r="762" spans="1:27" ht="13.8" thickBot="1" x14ac:dyDescent="0.35">
      <c r="A762" s="72"/>
      <c r="B762" s="73"/>
      <c r="C762" s="73"/>
      <c r="D762" s="73"/>
      <c r="E762" s="371"/>
      <c r="F762" s="202"/>
      <c r="G762" s="202"/>
      <c r="H762" s="202"/>
      <c r="I762" s="202"/>
      <c r="J762" s="372"/>
      <c r="K762" s="372"/>
      <c r="L762" s="202"/>
      <c r="M762" s="202"/>
      <c r="N762" s="372"/>
      <c r="O762" s="372"/>
      <c r="P762" s="202"/>
      <c r="Q762" s="202"/>
      <c r="R762" s="372"/>
      <c r="S762" s="372"/>
      <c r="T762" s="202"/>
      <c r="U762" s="202"/>
      <c r="V762" s="372"/>
      <c r="W762" s="372"/>
      <c r="X762" s="202"/>
      <c r="Y762" s="202"/>
      <c r="Z762" s="372"/>
      <c r="AA762" s="372"/>
    </row>
    <row r="763" spans="1:27" x14ac:dyDescent="0.3">
      <c r="A763" s="353" t="s">
        <v>169</v>
      </c>
      <c r="B763" s="353"/>
      <c r="C763" s="353"/>
      <c r="D763" s="353"/>
      <c r="E763" s="353"/>
      <c r="F763" s="353"/>
      <c r="G763" s="353"/>
      <c r="H763" s="353"/>
      <c r="I763" s="353"/>
      <c r="J763" s="353"/>
      <c r="K763" s="353"/>
      <c r="L763" s="353"/>
      <c r="M763" s="353"/>
      <c r="N763" s="353"/>
      <c r="O763" s="353"/>
      <c r="P763" s="353"/>
      <c r="Q763" s="353"/>
      <c r="R763" s="353"/>
      <c r="S763" s="353"/>
      <c r="T763" s="353"/>
      <c r="U763" s="353"/>
      <c r="V763" s="353"/>
      <c r="W763" s="353"/>
      <c r="X763" s="353"/>
      <c r="Y763" s="353"/>
      <c r="Z763" s="353"/>
      <c r="AA763" s="353"/>
    </row>
    <row r="764" spans="1:27" x14ac:dyDescent="0.3">
      <c r="A764" s="354" t="s">
        <v>184</v>
      </c>
      <c r="B764" s="354"/>
      <c r="C764" s="354"/>
      <c r="D764" s="354"/>
      <c r="E764" s="354"/>
      <c r="F764" s="354"/>
      <c r="G764" s="354"/>
      <c r="H764" s="354"/>
      <c r="I764" s="354"/>
      <c r="J764" s="354"/>
      <c r="K764" s="354"/>
      <c r="L764" s="354"/>
      <c r="M764" s="354"/>
      <c r="N764" s="354"/>
      <c r="O764" s="354"/>
      <c r="P764" s="354"/>
      <c r="Q764" s="354"/>
      <c r="R764" s="354"/>
      <c r="S764" s="354"/>
      <c r="T764" s="354"/>
      <c r="U764" s="354"/>
      <c r="V764" s="354"/>
      <c r="W764" s="354"/>
      <c r="X764" s="354"/>
      <c r="Y764" s="354"/>
      <c r="Z764" s="354"/>
      <c r="AA764" s="354"/>
    </row>
    <row r="765" spans="1:27" ht="13.8" thickBot="1" x14ac:dyDescent="0.35">
      <c r="A765" s="18"/>
      <c r="B765" s="18"/>
      <c r="C765" s="18"/>
      <c r="D765" s="18"/>
      <c r="E765" s="18"/>
      <c r="F765" s="329"/>
      <c r="G765" s="329"/>
      <c r="H765" s="329"/>
      <c r="I765" s="329"/>
      <c r="J765" s="330"/>
      <c r="K765" s="330"/>
      <c r="L765" s="329"/>
      <c r="M765" s="329"/>
      <c r="N765" s="18"/>
      <c r="O765" s="18"/>
      <c r="P765" s="329"/>
      <c r="Q765" s="329"/>
      <c r="R765" s="330"/>
      <c r="S765" s="330"/>
      <c r="T765" s="329"/>
      <c r="U765" s="329"/>
      <c r="V765" s="18"/>
      <c r="W765" s="18"/>
      <c r="X765" s="329"/>
      <c r="Y765" s="329"/>
      <c r="Z765" s="330"/>
      <c r="AA765" s="330"/>
    </row>
    <row r="766" spans="1:27" ht="36" customHeight="1" thickBot="1" x14ac:dyDescent="0.35">
      <c r="A766" s="355"/>
      <c r="B766" s="317" t="s">
        <v>220</v>
      </c>
      <c r="C766" s="317"/>
      <c r="D766" s="317"/>
      <c r="E766" s="318"/>
      <c r="F766" s="293" t="s">
        <v>25</v>
      </c>
      <c r="G766" s="356"/>
      <c r="H766" s="357" t="s">
        <v>32</v>
      </c>
      <c r="I766" s="357"/>
      <c r="J766" s="357"/>
      <c r="K766" s="358"/>
      <c r="L766" s="357" t="s">
        <v>21</v>
      </c>
      <c r="M766" s="357"/>
      <c r="N766" s="357"/>
      <c r="O766" s="358"/>
      <c r="P766" s="357" t="s">
        <v>29</v>
      </c>
      <c r="Q766" s="357"/>
      <c r="R766" s="357"/>
      <c r="S766" s="358"/>
      <c r="T766" s="357" t="s">
        <v>31</v>
      </c>
      <c r="U766" s="357"/>
      <c r="V766" s="357"/>
      <c r="W766" s="358"/>
      <c r="X766" s="357" t="s">
        <v>30</v>
      </c>
      <c r="Y766" s="357"/>
      <c r="Z766" s="357"/>
      <c r="AA766" s="358"/>
    </row>
    <row r="767" spans="1:27" ht="37.200000000000003" customHeight="1" x14ac:dyDescent="0.3">
      <c r="A767" s="167"/>
      <c r="B767" s="301"/>
      <c r="C767" s="301"/>
      <c r="D767" s="301"/>
      <c r="E767" s="312"/>
      <c r="F767" s="298"/>
      <c r="G767" s="359"/>
      <c r="H767" s="302" t="s">
        <v>134</v>
      </c>
      <c r="I767" s="360"/>
      <c r="J767" s="303" t="s">
        <v>118</v>
      </c>
      <c r="K767" s="303"/>
      <c r="L767" s="302" t="s">
        <v>134</v>
      </c>
      <c r="M767" s="360"/>
      <c r="N767" s="303" t="s">
        <v>118</v>
      </c>
      <c r="O767" s="303"/>
      <c r="P767" s="302" t="s">
        <v>134</v>
      </c>
      <c r="Q767" s="360"/>
      <c r="R767" s="303" t="s">
        <v>118</v>
      </c>
      <c r="S767" s="303"/>
      <c r="T767" s="302" t="s">
        <v>134</v>
      </c>
      <c r="U767" s="360"/>
      <c r="V767" s="303" t="s">
        <v>118</v>
      </c>
      <c r="W767" s="303"/>
      <c r="X767" s="302" t="s">
        <v>134</v>
      </c>
      <c r="Y767" s="360"/>
      <c r="Z767" s="303" t="s">
        <v>118</v>
      </c>
      <c r="AA767" s="303"/>
    </row>
    <row r="768" spans="1:27" ht="18.600000000000001" customHeight="1" thickBot="1" x14ac:dyDescent="0.35">
      <c r="A768" s="72"/>
      <c r="B768" s="361"/>
      <c r="C768" s="361"/>
      <c r="D768" s="361"/>
      <c r="E768" s="307"/>
      <c r="F768" s="362"/>
      <c r="G768" s="363"/>
      <c r="H768" s="364"/>
      <c r="I768" s="364"/>
      <c r="J768" s="310" t="s">
        <v>62</v>
      </c>
      <c r="K768" s="310"/>
      <c r="L768" s="364"/>
      <c r="M768" s="364"/>
      <c r="N768" s="310" t="s">
        <v>62</v>
      </c>
      <c r="O768" s="310"/>
      <c r="P768" s="364"/>
      <c r="Q768" s="364"/>
      <c r="R768" s="310" t="s">
        <v>62</v>
      </c>
      <c r="S768" s="310"/>
      <c r="T768" s="364"/>
      <c r="U768" s="364"/>
      <c r="V768" s="310" t="s">
        <v>62</v>
      </c>
      <c r="W768" s="310"/>
      <c r="X768" s="364"/>
      <c r="Y768" s="364"/>
      <c r="Z768" s="310" t="s">
        <v>62</v>
      </c>
      <c r="AA768" s="310"/>
    </row>
    <row r="769" spans="1:27" ht="4.2" customHeight="1" x14ac:dyDescent="0.3">
      <c r="A769" s="355"/>
      <c r="B769" s="318"/>
      <c r="C769" s="318"/>
      <c r="D769" s="318"/>
      <c r="E769" s="318"/>
      <c r="F769" s="294"/>
      <c r="G769" s="356"/>
      <c r="H769" s="365"/>
      <c r="I769" s="365"/>
      <c r="J769" s="322"/>
      <c r="K769" s="322"/>
      <c r="L769" s="365"/>
      <c r="M769" s="365"/>
      <c r="N769" s="322"/>
      <c r="O769" s="322"/>
      <c r="P769" s="365"/>
      <c r="Q769" s="365"/>
      <c r="R769" s="322"/>
      <c r="S769" s="322"/>
      <c r="T769" s="365"/>
      <c r="U769" s="365"/>
      <c r="V769" s="322"/>
      <c r="W769" s="322"/>
      <c r="X769" s="365"/>
      <c r="Y769" s="365"/>
      <c r="Z769" s="322"/>
      <c r="AA769" s="322"/>
    </row>
    <row r="770" spans="1:27" x14ac:dyDescent="0.3">
      <c r="A770" s="271" t="s">
        <v>154</v>
      </c>
      <c r="B770" s="271"/>
      <c r="C770" s="271"/>
      <c r="D770" s="271"/>
      <c r="E770" s="271"/>
      <c r="F770" s="271"/>
      <c r="G770" s="271"/>
      <c r="H770" s="271"/>
      <c r="I770" s="271"/>
      <c r="J770" s="271"/>
      <c r="K770" s="271"/>
      <c r="L770" s="271"/>
      <c r="M770" s="271"/>
      <c r="N770" s="271"/>
      <c r="O770" s="271"/>
      <c r="P770" s="271"/>
      <c r="Q770" s="271"/>
      <c r="R770" s="271"/>
      <c r="S770" s="271"/>
      <c r="T770" s="271"/>
      <c r="U770" s="271"/>
      <c r="V770" s="271"/>
      <c r="W770" s="271"/>
      <c r="X770" s="271"/>
      <c r="Y770" s="271"/>
      <c r="Z770" s="271"/>
      <c r="AA770" s="271"/>
    </row>
    <row r="771" spans="1:27" x14ac:dyDescent="0.3">
      <c r="A771" s="272" t="s">
        <v>155</v>
      </c>
      <c r="B771" s="271"/>
      <c r="C771" s="271"/>
      <c r="D771" s="271"/>
      <c r="E771" s="271"/>
      <c r="F771" s="271"/>
      <c r="G771" s="271"/>
      <c r="H771" s="271"/>
      <c r="I771" s="271"/>
      <c r="J771" s="271"/>
      <c r="K771" s="271"/>
      <c r="L771" s="271"/>
      <c r="M771" s="271"/>
      <c r="N771" s="271"/>
      <c r="O771" s="271"/>
      <c r="P771" s="271"/>
      <c r="Q771" s="271"/>
      <c r="R771" s="271"/>
      <c r="S771" s="271"/>
      <c r="T771" s="271"/>
      <c r="U771" s="271"/>
      <c r="V771" s="271"/>
      <c r="W771" s="271"/>
      <c r="X771" s="271"/>
      <c r="Y771" s="271"/>
      <c r="Z771" s="271"/>
      <c r="AA771" s="271"/>
    </row>
    <row r="772" spans="1:27" s="224" customFormat="1" ht="4.2" customHeight="1" x14ac:dyDescent="0.3">
      <c r="A772" s="366"/>
      <c r="B772" s="366"/>
      <c r="C772" s="366"/>
      <c r="D772" s="366"/>
      <c r="E772" s="366"/>
      <c r="F772" s="366"/>
      <c r="G772" s="366"/>
      <c r="H772" s="366"/>
      <c r="I772" s="366"/>
      <c r="J772" s="366"/>
      <c r="K772" s="366"/>
      <c r="L772" s="366"/>
      <c r="M772" s="366"/>
      <c r="N772" s="366"/>
      <c r="O772" s="366"/>
      <c r="P772" s="366"/>
      <c r="Q772" s="366"/>
      <c r="R772" s="366"/>
      <c r="S772" s="366"/>
      <c r="T772" s="366"/>
      <c r="U772" s="366"/>
      <c r="V772" s="366"/>
      <c r="W772" s="366"/>
      <c r="X772" s="366"/>
      <c r="Y772" s="366"/>
      <c r="Z772" s="366"/>
      <c r="AA772" s="366"/>
    </row>
    <row r="773" spans="1:27" x14ac:dyDescent="0.3">
      <c r="A773" s="228"/>
      <c r="B773" s="280" t="s">
        <v>47</v>
      </c>
      <c r="C773" s="281"/>
      <c r="D773" s="281"/>
      <c r="E773" s="114"/>
      <c r="F773" s="229">
        <f>SUM(F776:F804)</f>
        <v>2856</v>
      </c>
      <c r="G773" s="229"/>
      <c r="H773" s="229">
        <f>SUM(H776:H804)</f>
        <v>2768</v>
      </c>
      <c r="I773" s="229"/>
      <c r="J773" s="230">
        <f>H773/$F773*100</f>
        <v>96.918767507002798</v>
      </c>
      <c r="K773" s="230"/>
      <c r="L773" s="229">
        <f>SUM(L776:L804)</f>
        <v>2627</v>
      </c>
      <c r="M773" s="229"/>
      <c r="N773" s="230">
        <f>L773/$F773*100</f>
        <v>91.981792717086833</v>
      </c>
      <c r="O773" s="230"/>
      <c r="P773" s="229">
        <f>SUM(P776:P804)</f>
        <v>2492</v>
      </c>
      <c r="Q773" s="229"/>
      <c r="R773" s="230">
        <f>P773/$F773*100</f>
        <v>87.254901960784309</v>
      </c>
      <c r="S773" s="230"/>
      <c r="T773" s="229">
        <v>0</v>
      </c>
      <c r="U773" s="229"/>
      <c r="V773" s="230">
        <v>0</v>
      </c>
      <c r="W773" s="230"/>
      <c r="X773" s="229">
        <v>0</v>
      </c>
      <c r="Y773" s="229"/>
      <c r="Z773" s="230">
        <v>0</v>
      </c>
      <c r="AA773" s="230"/>
    </row>
    <row r="774" spans="1:27" x14ac:dyDescent="0.3">
      <c r="A774" s="228"/>
      <c r="B774" s="282" t="s">
        <v>46</v>
      </c>
      <c r="C774" s="281"/>
      <c r="D774" s="281"/>
      <c r="E774" s="114"/>
      <c r="F774" s="229"/>
      <c r="G774" s="229"/>
      <c r="H774" s="229"/>
      <c r="I774" s="229"/>
      <c r="J774" s="230"/>
      <c r="K774" s="230"/>
      <c r="L774" s="229"/>
      <c r="M774" s="229"/>
      <c r="N774" s="230"/>
      <c r="O774" s="230"/>
      <c r="P774" s="229"/>
      <c r="Q774" s="229"/>
      <c r="R774" s="230"/>
      <c r="S774" s="230"/>
      <c r="T774" s="229"/>
      <c r="U774" s="229"/>
      <c r="V774" s="230"/>
      <c r="W774" s="230"/>
      <c r="X774" s="229"/>
      <c r="Y774" s="229"/>
      <c r="Z774" s="230"/>
      <c r="AA774" s="230"/>
    </row>
    <row r="775" spans="1:27" s="224" customFormat="1" ht="4.2" customHeight="1" x14ac:dyDescent="0.3">
      <c r="A775" s="18"/>
      <c r="B775" s="86"/>
      <c r="C775" s="86"/>
      <c r="D775" s="86"/>
      <c r="E775" s="164"/>
      <c r="F775" s="367"/>
      <c r="G775" s="367"/>
      <c r="H775" s="367"/>
      <c r="I775" s="367"/>
      <c r="J775" s="327"/>
      <c r="K775" s="327"/>
      <c r="L775" s="367"/>
      <c r="M775" s="367"/>
      <c r="N775" s="327"/>
      <c r="O775" s="327"/>
      <c r="P775" s="367"/>
      <c r="Q775" s="367"/>
      <c r="R775" s="327"/>
      <c r="S775" s="327"/>
      <c r="T775" s="367"/>
      <c r="U775" s="367"/>
      <c r="V775" s="327"/>
      <c r="W775" s="327"/>
      <c r="X775" s="367"/>
      <c r="Y775" s="367"/>
      <c r="Z775" s="327"/>
      <c r="AA775" s="327"/>
    </row>
    <row r="776" spans="1:27" x14ac:dyDescent="0.3">
      <c r="A776" s="18"/>
      <c r="B776" s="86"/>
      <c r="C776" s="258" t="s">
        <v>0</v>
      </c>
      <c r="D776" s="258"/>
      <c r="E776" s="258"/>
      <c r="F776" s="329">
        <v>691</v>
      </c>
      <c r="G776" s="329"/>
      <c r="H776" s="329">
        <v>670</v>
      </c>
      <c r="I776" s="329"/>
      <c r="J776" s="382">
        <f t="shared" ref="J776:J804" si="390">+H776/$F776*100</f>
        <v>96.96092619392185</v>
      </c>
      <c r="K776" s="382"/>
      <c r="L776" s="329">
        <v>628</v>
      </c>
      <c r="M776" s="329"/>
      <c r="N776" s="382">
        <f>+L776/$F776*100</f>
        <v>90.88277858176555</v>
      </c>
      <c r="O776" s="382"/>
      <c r="P776" s="329">
        <v>590</v>
      </c>
      <c r="Q776" s="329"/>
      <c r="R776" s="382">
        <f t="shared" ref="R776" si="391">+P776/$F776*100</f>
        <v>85.383502170767002</v>
      </c>
      <c r="S776" s="382"/>
      <c r="T776" s="329">
        <v>0</v>
      </c>
      <c r="U776" s="329"/>
      <c r="V776" s="329">
        <v>0</v>
      </c>
      <c r="W776" s="329"/>
      <c r="X776" s="329">
        <v>0</v>
      </c>
      <c r="Y776" s="329"/>
      <c r="Z776" s="329">
        <v>0</v>
      </c>
      <c r="AA776" s="329"/>
    </row>
    <row r="777" spans="1:27" x14ac:dyDescent="0.3">
      <c r="A777" s="18"/>
      <c r="B777" s="86"/>
      <c r="C777" s="370" t="s">
        <v>60</v>
      </c>
      <c r="D777" s="370"/>
      <c r="E777" s="370"/>
      <c r="F777" s="329"/>
      <c r="G777" s="329"/>
      <c r="H777" s="329"/>
      <c r="I777" s="329"/>
      <c r="J777" s="382"/>
      <c r="K777" s="382"/>
      <c r="L777" s="329"/>
      <c r="M777" s="329"/>
      <c r="N777" s="382"/>
      <c r="O777" s="382"/>
      <c r="P777" s="329"/>
      <c r="Q777" s="329"/>
      <c r="R777" s="382"/>
      <c r="S777" s="382"/>
      <c r="T777" s="329"/>
      <c r="U777" s="329"/>
      <c r="V777" s="329"/>
      <c r="W777" s="329"/>
      <c r="X777" s="329"/>
      <c r="Y777" s="329"/>
      <c r="Z777" s="329"/>
      <c r="AA777" s="329"/>
    </row>
    <row r="778" spans="1:27" ht="4.2" customHeight="1" x14ac:dyDescent="0.3">
      <c r="A778" s="18"/>
      <c r="B778" s="86"/>
      <c r="C778" s="86"/>
      <c r="D778" s="86"/>
      <c r="E778" s="164"/>
      <c r="F778" s="329"/>
      <c r="G778" s="329"/>
      <c r="H778" s="329"/>
      <c r="I778" s="329"/>
      <c r="J778" s="382"/>
      <c r="K778" s="382"/>
      <c r="L778" s="329"/>
      <c r="M778" s="329"/>
      <c r="N778" s="382"/>
      <c r="O778" s="382"/>
      <c r="P778" s="329"/>
      <c r="Q778" s="329"/>
      <c r="R778" s="382"/>
      <c r="S778" s="382"/>
      <c r="T778" s="329"/>
      <c r="U778" s="329"/>
      <c r="V778" s="329"/>
      <c r="W778" s="329"/>
      <c r="X778" s="329"/>
      <c r="Y778" s="329"/>
      <c r="Z778" s="329"/>
      <c r="AA778" s="329"/>
    </row>
    <row r="779" spans="1:27" x14ac:dyDescent="0.3">
      <c r="A779" s="18"/>
      <c r="B779" s="86"/>
      <c r="C779" s="252" t="s">
        <v>1</v>
      </c>
      <c r="D779" s="252"/>
      <c r="E779" s="252"/>
      <c r="F779" s="329">
        <v>25</v>
      </c>
      <c r="G779" s="329"/>
      <c r="H779" s="329">
        <v>25</v>
      </c>
      <c r="I779" s="329"/>
      <c r="J779" s="382">
        <f t="shared" si="390"/>
        <v>100</v>
      </c>
      <c r="K779" s="382"/>
      <c r="L779" s="329">
        <v>24</v>
      </c>
      <c r="M779" s="329"/>
      <c r="N779" s="382">
        <f>+L779/$F779*100</f>
        <v>96</v>
      </c>
      <c r="O779" s="382"/>
      <c r="P779" s="329">
        <v>23</v>
      </c>
      <c r="Q779" s="329"/>
      <c r="R779" s="382">
        <f t="shared" ref="R779" si="392">+P779/$F779*100</f>
        <v>92</v>
      </c>
      <c r="S779" s="382"/>
      <c r="T779" s="329">
        <v>0</v>
      </c>
      <c r="U779" s="329"/>
      <c r="V779" s="329">
        <v>0</v>
      </c>
      <c r="W779" s="329"/>
      <c r="X779" s="329">
        <v>0</v>
      </c>
      <c r="Y779" s="329"/>
      <c r="Z779" s="329">
        <v>0</v>
      </c>
      <c r="AA779" s="329"/>
    </row>
    <row r="780" spans="1:27" x14ac:dyDescent="0.3">
      <c r="A780" s="18"/>
      <c r="B780" s="86"/>
      <c r="C780" s="387" t="s">
        <v>61</v>
      </c>
      <c r="D780" s="387"/>
      <c r="E780" s="387"/>
      <c r="F780" s="329"/>
      <c r="G780" s="329"/>
      <c r="H780" s="329"/>
      <c r="I780" s="329"/>
      <c r="J780" s="382"/>
      <c r="K780" s="382"/>
      <c r="L780" s="329"/>
      <c r="M780" s="329"/>
      <c r="N780" s="382"/>
      <c r="O780" s="382"/>
      <c r="P780" s="329"/>
      <c r="Q780" s="329"/>
      <c r="R780" s="382"/>
      <c r="S780" s="382"/>
      <c r="T780" s="329"/>
      <c r="U780" s="329"/>
      <c r="V780" s="329"/>
      <c r="W780" s="329"/>
      <c r="X780" s="329"/>
      <c r="Y780" s="329"/>
      <c r="Z780" s="329"/>
      <c r="AA780" s="329"/>
    </row>
    <row r="781" spans="1:27" ht="4.2" customHeight="1" x14ac:dyDescent="0.3">
      <c r="A781" s="18"/>
      <c r="B781" s="86"/>
      <c r="C781" s="86"/>
      <c r="D781" s="86"/>
      <c r="E781" s="164"/>
      <c r="F781" s="329"/>
      <c r="G781" s="329"/>
      <c r="H781" s="329"/>
      <c r="I781" s="329"/>
      <c r="J781" s="382"/>
      <c r="K781" s="382"/>
      <c r="L781" s="329"/>
      <c r="M781" s="329"/>
      <c r="N781" s="382"/>
      <c r="O781" s="382"/>
      <c r="P781" s="329"/>
      <c r="Q781" s="329"/>
      <c r="R781" s="382"/>
      <c r="S781" s="382"/>
      <c r="T781" s="329"/>
      <c r="U781" s="329"/>
      <c r="V781" s="329"/>
      <c r="W781" s="329"/>
      <c r="X781" s="329"/>
      <c r="Y781" s="329"/>
      <c r="Z781" s="329"/>
      <c r="AA781" s="329"/>
    </row>
    <row r="782" spans="1:27" x14ac:dyDescent="0.3">
      <c r="A782" s="18"/>
      <c r="B782" s="86"/>
      <c r="C782" s="252" t="s">
        <v>2</v>
      </c>
      <c r="D782" s="252"/>
      <c r="E782" s="252"/>
      <c r="F782" s="329">
        <v>159</v>
      </c>
      <c r="G782" s="329"/>
      <c r="H782" s="329">
        <v>156</v>
      </c>
      <c r="I782" s="329"/>
      <c r="J782" s="382">
        <f t="shared" si="390"/>
        <v>98.113207547169807</v>
      </c>
      <c r="K782" s="382"/>
      <c r="L782" s="329">
        <v>149</v>
      </c>
      <c r="M782" s="329"/>
      <c r="N782" s="382">
        <f>+L782/$F782*100</f>
        <v>93.710691823899367</v>
      </c>
      <c r="O782" s="382"/>
      <c r="P782" s="329">
        <v>139</v>
      </c>
      <c r="Q782" s="329"/>
      <c r="R782" s="382">
        <f t="shared" ref="R782" si="393">+P782/$F782*100</f>
        <v>87.421383647798748</v>
      </c>
      <c r="S782" s="382"/>
      <c r="T782" s="329">
        <v>0</v>
      </c>
      <c r="U782" s="329"/>
      <c r="V782" s="329">
        <v>0</v>
      </c>
      <c r="W782" s="329"/>
      <c r="X782" s="329">
        <v>0</v>
      </c>
      <c r="Y782" s="329"/>
      <c r="Z782" s="329">
        <v>0</v>
      </c>
      <c r="AA782" s="329"/>
    </row>
    <row r="783" spans="1:27" x14ac:dyDescent="0.3">
      <c r="A783" s="18"/>
      <c r="B783" s="86"/>
      <c r="C783" s="387" t="s">
        <v>96</v>
      </c>
      <c r="D783" s="387"/>
      <c r="E783" s="387"/>
      <c r="F783" s="329"/>
      <c r="G783" s="329"/>
      <c r="H783" s="329"/>
      <c r="I783" s="329"/>
      <c r="J783" s="382"/>
      <c r="K783" s="382"/>
      <c r="L783" s="329"/>
      <c r="M783" s="329"/>
      <c r="N783" s="382"/>
      <c r="O783" s="382"/>
      <c r="P783" s="329"/>
      <c r="Q783" s="329"/>
      <c r="R783" s="382"/>
      <c r="S783" s="382"/>
      <c r="T783" s="329"/>
      <c r="U783" s="329"/>
      <c r="V783" s="329"/>
      <c r="W783" s="329"/>
      <c r="X783" s="329"/>
      <c r="Y783" s="329"/>
      <c r="Z783" s="329"/>
      <c r="AA783" s="329"/>
    </row>
    <row r="784" spans="1:27" x14ac:dyDescent="0.3">
      <c r="A784" s="18"/>
      <c r="B784" s="86"/>
      <c r="C784" s="331" t="s">
        <v>97</v>
      </c>
      <c r="D784" s="331"/>
      <c r="E784" s="331"/>
      <c r="F784" s="329"/>
      <c r="G784" s="329"/>
      <c r="H784" s="329"/>
      <c r="I784" s="329"/>
      <c r="J784" s="382"/>
      <c r="K784" s="382"/>
      <c r="L784" s="329"/>
      <c r="M784" s="329"/>
      <c r="N784" s="382"/>
      <c r="O784" s="382"/>
      <c r="P784" s="329"/>
      <c r="Q784" s="329"/>
      <c r="R784" s="382"/>
      <c r="S784" s="382"/>
      <c r="T784" s="329"/>
      <c r="U784" s="329"/>
      <c r="V784" s="329"/>
      <c r="W784" s="329"/>
      <c r="X784" s="329"/>
      <c r="Y784" s="329"/>
      <c r="Z784" s="329"/>
      <c r="AA784" s="329"/>
    </row>
    <row r="785" spans="1:27" ht="4.2" customHeight="1" x14ac:dyDescent="0.3">
      <c r="A785" s="18"/>
      <c r="B785" s="86"/>
      <c r="C785" s="86"/>
      <c r="D785" s="86"/>
      <c r="E785" s="164"/>
      <c r="F785" s="329"/>
      <c r="G785" s="329"/>
      <c r="H785" s="329"/>
      <c r="I785" s="329"/>
      <c r="J785" s="382"/>
      <c r="K785" s="382"/>
      <c r="L785" s="329"/>
      <c r="M785" s="329"/>
      <c r="N785" s="382"/>
      <c r="O785" s="382"/>
      <c r="P785" s="329"/>
      <c r="Q785" s="329"/>
      <c r="R785" s="382"/>
      <c r="S785" s="382"/>
      <c r="T785" s="329"/>
      <c r="U785" s="329"/>
      <c r="V785" s="329"/>
      <c r="W785" s="329"/>
      <c r="X785" s="329"/>
      <c r="Y785" s="329"/>
      <c r="Z785" s="329"/>
      <c r="AA785" s="329"/>
    </row>
    <row r="786" spans="1:27" x14ac:dyDescent="0.3">
      <c r="A786" s="18"/>
      <c r="B786" s="86"/>
      <c r="C786" s="252" t="s">
        <v>98</v>
      </c>
      <c r="D786" s="252"/>
      <c r="E786" s="252"/>
      <c r="F786" s="329">
        <v>330</v>
      </c>
      <c r="G786" s="329"/>
      <c r="H786" s="329">
        <v>319</v>
      </c>
      <c r="I786" s="329"/>
      <c r="J786" s="382">
        <f t="shared" si="390"/>
        <v>96.666666666666671</v>
      </c>
      <c r="K786" s="382"/>
      <c r="L786" s="329">
        <v>298</v>
      </c>
      <c r="M786" s="329"/>
      <c r="N786" s="382">
        <f>+L786/$F786*100</f>
        <v>90.303030303030312</v>
      </c>
      <c r="O786" s="382"/>
      <c r="P786" s="329">
        <v>286</v>
      </c>
      <c r="Q786" s="329"/>
      <c r="R786" s="382">
        <f t="shared" ref="R786" si="394">+P786/$F786*100</f>
        <v>86.666666666666671</v>
      </c>
      <c r="S786" s="382"/>
      <c r="T786" s="329">
        <v>0</v>
      </c>
      <c r="U786" s="329"/>
      <c r="V786" s="329">
        <v>0</v>
      </c>
      <c r="W786" s="329"/>
      <c r="X786" s="329">
        <v>0</v>
      </c>
      <c r="Y786" s="329"/>
      <c r="Z786" s="329">
        <v>0</v>
      </c>
      <c r="AA786" s="329"/>
    </row>
    <row r="787" spans="1:27" x14ac:dyDescent="0.3">
      <c r="A787" s="18"/>
      <c r="B787" s="86"/>
      <c r="C787" s="116" t="s">
        <v>99</v>
      </c>
      <c r="D787" s="116"/>
      <c r="E787" s="116"/>
      <c r="F787" s="329"/>
      <c r="G787" s="329"/>
      <c r="H787" s="329"/>
      <c r="I787" s="329"/>
      <c r="J787" s="382"/>
      <c r="K787" s="382"/>
      <c r="L787" s="329"/>
      <c r="M787" s="329"/>
      <c r="N787" s="382"/>
      <c r="O787" s="382"/>
      <c r="P787" s="329"/>
      <c r="Q787" s="329"/>
      <c r="R787" s="382"/>
      <c r="S787" s="382"/>
      <c r="T787" s="329"/>
      <c r="U787" s="329"/>
      <c r="V787" s="329"/>
      <c r="W787" s="329"/>
      <c r="X787" s="329"/>
      <c r="Y787" s="329"/>
      <c r="Z787" s="329"/>
      <c r="AA787" s="329"/>
    </row>
    <row r="788" spans="1:27" x14ac:dyDescent="0.3">
      <c r="A788" s="18"/>
      <c r="B788" s="86"/>
      <c r="C788" s="387" t="s">
        <v>100</v>
      </c>
      <c r="D788" s="387"/>
      <c r="E788" s="387"/>
      <c r="F788" s="329"/>
      <c r="G788" s="329"/>
      <c r="H788" s="329"/>
      <c r="I788" s="329"/>
      <c r="J788" s="382"/>
      <c r="K788" s="382"/>
      <c r="L788" s="329"/>
      <c r="M788" s="329"/>
      <c r="N788" s="382"/>
      <c r="O788" s="382"/>
      <c r="P788" s="329"/>
      <c r="Q788" s="329"/>
      <c r="R788" s="382"/>
      <c r="S788" s="382"/>
      <c r="T788" s="329"/>
      <c r="U788" s="329"/>
      <c r="V788" s="329"/>
      <c r="W788" s="329"/>
      <c r="X788" s="329"/>
      <c r="Y788" s="329"/>
      <c r="Z788" s="329"/>
      <c r="AA788" s="329"/>
    </row>
    <row r="789" spans="1:27" x14ac:dyDescent="0.3">
      <c r="A789" s="18"/>
      <c r="B789" s="86"/>
      <c r="C789" s="331" t="s">
        <v>101</v>
      </c>
      <c r="D789" s="331"/>
      <c r="E789" s="331"/>
      <c r="F789" s="329"/>
      <c r="G789" s="329"/>
      <c r="H789" s="329"/>
      <c r="I789" s="329"/>
      <c r="J789" s="382"/>
      <c r="K789" s="382"/>
      <c r="L789" s="329"/>
      <c r="M789" s="329"/>
      <c r="N789" s="382"/>
      <c r="O789" s="382"/>
      <c r="P789" s="329"/>
      <c r="Q789" s="329"/>
      <c r="R789" s="382"/>
      <c r="S789" s="382"/>
      <c r="T789" s="329"/>
      <c r="U789" s="329"/>
      <c r="V789" s="329"/>
      <c r="W789" s="329"/>
      <c r="X789" s="329"/>
      <c r="Y789" s="329"/>
      <c r="Z789" s="329"/>
      <c r="AA789" s="329"/>
    </row>
    <row r="790" spans="1:27" ht="4.2" customHeight="1" x14ac:dyDescent="0.3">
      <c r="A790" s="18"/>
      <c r="B790" s="86"/>
      <c r="C790" s="86"/>
      <c r="D790" s="86"/>
      <c r="E790" s="164"/>
      <c r="F790" s="329"/>
      <c r="G790" s="329"/>
      <c r="H790" s="329"/>
      <c r="I790" s="329"/>
      <c r="J790" s="382"/>
      <c r="K790" s="382"/>
      <c r="L790" s="329"/>
      <c r="M790" s="329"/>
      <c r="N790" s="382"/>
      <c r="O790" s="382"/>
      <c r="P790" s="329"/>
      <c r="Q790" s="329"/>
      <c r="R790" s="382"/>
      <c r="S790" s="382"/>
      <c r="T790" s="329"/>
      <c r="U790" s="329"/>
      <c r="V790" s="329"/>
      <c r="W790" s="329"/>
      <c r="X790" s="329"/>
      <c r="Y790" s="329"/>
      <c r="Z790" s="329"/>
      <c r="AA790" s="329"/>
    </row>
    <row r="791" spans="1:27" x14ac:dyDescent="0.3">
      <c r="A791" s="18"/>
      <c r="B791" s="86"/>
      <c r="C791" s="252" t="s">
        <v>123</v>
      </c>
      <c r="D791" s="252"/>
      <c r="E791" s="252"/>
      <c r="F791" s="329">
        <v>426</v>
      </c>
      <c r="G791" s="329"/>
      <c r="H791" s="329">
        <v>406</v>
      </c>
      <c r="I791" s="329"/>
      <c r="J791" s="382">
        <f t="shared" si="390"/>
        <v>95.305164319248831</v>
      </c>
      <c r="K791" s="382"/>
      <c r="L791" s="329">
        <v>375</v>
      </c>
      <c r="M791" s="329"/>
      <c r="N791" s="382">
        <f>+L791/$F791*100</f>
        <v>88.028169014084511</v>
      </c>
      <c r="O791" s="382"/>
      <c r="P791" s="329">
        <v>351</v>
      </c>
      <c r="Q791" s="329"/>
      <c r="R791" s="382">
        <f t="shared" ref="R791" si="395">+P791/$F791*100</f>
        <v>82.394366197183103</v>
      </c>
      <c r="S791" s="382"/>
      <c r="T791" s="329">
        <v>0</v>
      </c>
      <c r="U791" s="329"/>
      <c r="V791" s="329">
        <v>0</v>
      </c>
      <c r="W791" s="329"/>
      <c r="X791" s="329">
        <v>0</v>
      </c>
      <c r="Y791" s="329"/>
      <c r="Z791" s="329">
        <v>0</v>
      </c>
      <c r="AA791" s="329"/>
    </row>
    <row r="792" spans="1:27" x14ac:dyDescent="0.3">
      <c r="A792" s="18"/>
      <c r="B792" s="86"/>
      <c r="C792" s="116" t="s">
        <v>102</v>
      </c>
      <c r="D792" s="116"/>
      <c r="E792" s="116"/>
      <c r="F792" s="329"/>
      <c r="G792" s="329"/>
      <c r="H792" s="329"/>
      <c r="I792" s="329"/>
      <c r="J792" s="382"/>
      <c r="K792" s="382"/>
      <c r="L792" s="329"/>
      <c r="M792" s="329"/>
      <c r="N792" s="382"/>
      <c r="O792" s="382"/>
      <c r="P792" s="329"/>
      <c r="Q792" s="329"/>
      <c r="R792" s="382"/>
      <c r="S792" s="382"/>
      <c r="T792" s="329"/>
      <c r="U792" s="329"/>
      <c r="V792" s="329"/>
      <c r="W792" s="329"/>
      <c r="X792" s="329"/>
      <c r="Y792" s="329"/>
      <c r="Z792" s="329"/>
      <c r="AA792" s="329"/>
    </row>
    <row r="793" spans="1:27" x14ac:dyDescent="0.3">
      <c r="A793" s="18"/>
      <c r="B793" s="86"/>
      <c r="C793" s="387" t="s">
        <v>104</v>
      </c>
      <c r="D793" s="387"/>
      <c r="E793" s="387"/>
      <c r="F793" s="329"/>
      <c r="G793" s="329"/>
      <c r="H793" s="329"/>
      <c r="I793" s="329"/>
      <c r="J793" s="382"/>
      <c r="K793" s="382"/>
      <c r="L793" s="329"/>
      <c r="M793" s="329"/>
      <c r="N793" s="382"/>
      <c r="O793" s="382"/>
      <c r="P793" s="329"/>
      <c r="Q793" s="329"/>
      <c r="R793" s="382"/>
      <c r="S793" s="382"/>
      <c r="T793" s="329"/>
      <c r="U793" s="329"/>
      <c r="V793" s="329"/>
      <c r="W793" s="329"/>
      <c r="X793" s="329"/>
      <c r="Y793" s="329"/>
      <c r="Z793" s="329"/>
      <c r="AA793" s="329"/>
    </row>
    <row r="794" spans="1:27" x14ac:dyDescent="0.3">
      <c r="A794" s="18"/>
      <c r="B794" s="86"/>
      <c r="C794" s="331" t="s">
        <v>105</v>
      </c>
      <c r="D794" s="331"/>
      <c r="E794" s="331"/>
      <c r="F794" s="329"/>
      <c r="G794" s="329"/>
      <c r="H794" s="329"/>
      <c r="I794" s="329"/>
      <c r="J794" s="382"/>
      <c r="K794" s="382"/>
      <c r="L794" s="329"/>
      <c r="M794" s="329"/>
      <c r="N794" s="382"/>
      <c r="O794" s="382"/>
      <c r="P794" s="329"/>
      <c r="Q794" s="329"/>
      <c r="R794" s="382"/>
      <c r="S794" s="382"/>
      <c r="T794" s="329"/>
      <c r="U794" s="329"/>
      <c r="V794" s="329"/>
      <c r="W794" s="329"/>
      <c r="X794" s="329"/>
      <c r="Y794" s="329"/>
      <c r="Z794" s="329"/>
      <c r="AA794" s="329"/>
    </row>
    <row r="795" spans="1:27" ht="4.2" customHeight="1" x14ac:dyDescent="0.3">
      <c r="A795" s="18"/>
      <c r="B795" s="86"/>
      <c r="C795" s="86"/>
      <c r="D795" s="86"/>
      <c r="E795" s="164"/>
      <c r="F795" s="329"/>
      <c r="G795" s="329"/>
      <c r="H795" s="329"/>
      <c r="I795" s="329"/>
      <c r="J795" s="382"/>
      <c r="K795" s="382"/>
      <c r="L795" s="329"/>
      <c r="M795" s="329"/>
      <c r="N795" s="382"/>
      <c r="O795" s="382"/>
      <c r="P795" s="329"/>
      <c r="Q795" s="329"/>
      <c r="R795" s="382"/>
      <c r="S795" s="382"/>
      <c r="T795" s="329"/>
      <c r="U795" s="329"/>
      <c r="V795" s="329"/>
      <c r="W795" s="329"/>
      <c r="X795" s="329"/>
      <c r="Y795" s="329"/>
      <c r="Z795" s="329"/>
      <c r="AA795" s="329"/>
    </row>
    <row r="796" spans="1:27" x14ac:dyDescent="0.3">
      <c r="A796" s="18"/>
      <c r="B796" s="86"/>
      <c r="C796" s="252" t="s">
        <v>176</v>
      </c>
      <c r="D796" s="252"/>
      <c r="E796" s="252"/>
      <c r="F796" s="329">
        <v>364</v>
      </c>
      <c r="G796" s="329"/>
      <c r="H796" s="329">
        <v>352</v>
      </c>
      <c r="I796" s="329"/>
      <c r="J796" s="382">
        <f t="shared" si="390"/>
        <v>96.703296703296701</v>
      </c>
      <c r="K796" s="382"/>
      <c r="L796" s="329">
        <v>338</v>
      </c>
      <c r="M796" s="329"/>
      <c r="N796" s="382">
        <f>+L796/$F796*100</f>
        <v>92.857142857142861</v>
      </c>
      <c r="O796" s="382"/>
      <c r="P796" s="329">
        <v>323</v>
      </c>
      <c r="Q796" s="329"/>
      <c r="R796" s="382">
        <f t="shared" ref="R796" si="396">+P796/$F796*100</f>
        <v>88.736263736263737</v>
      </c>
      <c r="S796" s="382"/>
      <c r="T796" s="329">
        <v>0</v>
      </c>
      <c r="U796" s="329"/>
      <c r="V796" s="329">
        <v>0</v>
      </c>
      <c r="W796" s="329"/>
      <c r="X796" s="329">
        <v>0</v>
      </c>
      <c r="Y796" s="329"/>
      <c r="Z796" s="329">
        <v>0</v>
      </c>
      <c r="AA796" s="329"/>
    </row>
    <row r="797" spans="1:27" x14ac:dyDescent="0.3">
      <c r="A797" s="18"/>
      <c r="B797" s="86"/>
      <c r="C797" s="116" t="s">
        <v>177</v>
      </c>
      <c r="D797" s="116"/>
      <c r="E797" s="116"/>
      <c r="F797" s="329"/>
      <c r="G797" s="329"/>
      <c r="H797" s="329"/>
      <c r="I797" s="329"/>
      <c r="J797" s="382"/>
      <c r="K797" s="382"/>
      <c r="L797" s="329"/>
      <c r="M797" s="329"/>
      <c r="N797" s="382"/>
      <c r="O797" s="382"/>
      <c r="P797" s="329"/>
      <c r="Q797" s="329"/>
      <c r="R797" s="382"/>
      <c r="S797" s="382"/>
      <c r="T797" s="329"/>
      <c r="U797" s="329"/>
      <c r="V797" s="329"/>
      <c r="W797" s="329"/>
      <c r="X797" s="329"/>
      <c r="Y797" s="329"/>
      <c r="Z797" s="329"/>
      <c r="AA797" s="329"/>
    </row>
    <row r="798" spans="1:27" x14ac:dyDescent="0.3">
      <c r="A798" s="18"/>
      <c r="B798" s="86"/>
      <c r="C798" s="387" t="s">
        <v>171</v>
      </c>
      <c r="D798" s="387"/>
      <c r="E798" s="387"/>
      <c r="F798" s="329"/>
      <c r="G798" s="329"/>
      <c r="H798" s="329"/>
      <c r="I798" s="329"/>
      <c r="J798" s="382"/>
      <c r="K798" s="382"/>
      <c r="L798" s="329"/>
      <c r="M798" s="329"/>
      <c r="N798" s="382"/>
      <c r="O798" s="382"/>
      <c r="P798" s="329"/>
      <c r="Q798" s="329"/>
      <c r="R798" s="382"/>
      <c r="S798" s="382"/>
      <c r="T798" s="329"/>
      <c r="U798" s="329"/>
      <c r="V798" s="329"/>
      <c r="W798" s="329"/>
      <c r="X798" s="329"/>
      <c r="Y798" s="329"/>
      <c r="Z798" s="329"/>
      <c r="AA798" s="329"/>
    </row>
    <row r="799" spans="1:27" x14ac:dyDescent="0.3">
      <c r="A799" s="18"/>
      <c r="B799" s="86"/>
      <c r="C799" s="331" t="s">
        <v>172</v>
      </c>
      <c r="D799" s="331"/>
      <c r="E799" s="331"/>
      <c r="F799" s="329"/>
      <c r="G799" s="329"/>
      <c r="H799" s="329"/>
      <c r="I799" s="329"/>
      <c r="J799" s="382"/>
      <c r="K799" s="382"/>
      <c r="L799" s="329"/>
      <c r="M799" s="329"/>
      <c r="N799" s="382"/>
      <c r="O799" s="382"/>
      <c r="P799" s="329"/>
      <c r="Q799" s="329"/>
      <c r="R799" s="382"/>
      <c r="S799" s="382"/>
      <c r="T799" s="329"/>
      <c r="U799" s="329"/>
      <c r="V799" s="329"/>
      <c r="W799" s="329"/>
      <c r="X799" s="329"/>
      <c r="Y799" s="329"/>
      <c r="Z799" s="329"/>
      <c r="AA799" s="329"/>
    </row>
    <row r="800" spans="1:27" ht="4.2" customHeight="1" x14ac:dyDescent="0.3">
      <c r="A800" s="18"/>
      <c r="B800" s="86"/>
      <c r="C800" s="86"/>
      <c r="D800" s="86"/>
      <c r="E800" s="164"/>
      <c r="F800" s="329"/>
      <c r="G800" s="329"/>
      <c r="H800" s="329"/>
      <c r="I800" s="329"/>
      <c r="J800" s="382"/>
      <c r="K800" s="382"/>
      <c r="L800" s="329"/>
      <c r="M800" s="329"/>
      <c r="N800" s="382"/>
      <c r="O800" s="382"/>
      <c r="P800" s="329"/>
      <c r="Q800" s="329"/>
      <c r="R800" s="382"/>
      <c r="S800" s="382"/>
      <c r="T800" s="329"/>
      <c r="U800" s="329"/>
      <c r="V800" s="329"/>
      <c r="W800" s="329"/>
      <c r="X800" s="329"/>
      <c r="Y800" s="329"/>
      <c r="Z800" s="329"/>
      <c r="AA800" s="329"/>
    </row>
    <row r="801" spans="1:27" x14ac:dyDescent="0.3">
      <c r="A801" s="18"/>
      <c r="B801" s="86"/>
      <c r="C801" s="252" t="s">
        <v>3</v>
      </c>
      <c r="D801" s="252"/>
      <c r="E801" s="252"/>
      <c r="F801" s="329">
        <v>286</v>
      </c>
      <c r="G801" s="329"/>
      <c r="H801" s="329">
        <v>280</v>
      </c>
      <c r="I801" s="329"/>
      <c r="J801" s="382">
        <f t="shared" si="390"/>
        <v>97.902097902097907</v>
      </c>
      <c r="K801" s="382"/>
      <c r="L801" s="329">
        <v>269</v>
      </c>
      <c r="M801" s="329"/>
      <c r="N801" s="382">
        <f>+L801/$F801*100</f>
        <v>94.055944055944053</v>
      </c>
      <c r="O801" s="382"/>
      <c r="P801" s="329">
        <v>255</v>
      </c>
      <c r="Q801" s="329"/>
      <c r="R801" s="382">
        <f t="shared" ref="R801" si="397">+P801/$F801*100</f>
        <v>89.16083916083916</v>
      </c>
      <c r="S801" s="382"/>
      <c r="T801" s="329">
        <v>0</v>
      </c>
      <c r="U801" s="329"/>
      <c r="V801" s="329">
        <v>0</v>
      </c>
      <c r="W801" s="329"/>
      <c r="X801" s="329">
        <v>0</v>
      </c>
      <c r="Y801" s="329"/>
      <c r="Z801" s="329">
        <v>0</v>
      </c>
      <c r="AA801" s="329"/>
    </row>
    <row r="802" spans="1:27" x14ac:dyDescent="0.3">
      <c r="A802" s="18"/>
      <c r="B802" s="86"/>
      <c r="C802" s="387" t="s">
        <v>65</v>
      </c>
      <c r="D802" s="387"/>
      <c r="E802" s="387"/>
      <c r="F802" s="329"/>
      <c r="G802" s="329"/>
      <c r="H802" s="329"/>
      <c r="I802" s="329"/>
      <c r="J802" s="382"/>
      <c r="K802" s="382"/>
      <c r="L802" s="329"/>
      <c r="M802" s="329"/>
      <c r="N802" s="382"/>
      <c r="O802" s="382"/>
      <c r="P802" s="329"/>
      <c r="Q802" s="329"/>
      <c r="R802" s="382"/>
      <c r="S802" s="382"/>
      <c r="T802" s="329"/>
      <c r="U802" s="329"/>
      <c r="V802" s="329"/>
      <c r="W802" s="329"/>
      <c r="X802" s="329"/>
      <c r="Y802" s="329"/>
      <c r="Z802" s="329"/>
      <c r="AA802" s="329"/>
    </row>
    <row r="803" spans="1:27" ht="4.2" customHeight="1" x14ac:dyDescent="0.3">
      <c r="A803" s="18"/>
      <c r="B803" s="86"/>
      <c r="C803" s="86"/>
      <c r="D803" s="86"/>
      <c r="E803" s="164"/>
      <c r="F803" s="329"/>
      <c r="G803" s="329"/>
      <c r="H803" s="329"/>
      <c r="I803" s="329"/>
      <c r="J803" s="382"/>
      <c r="K803" s="382"/>
      <c r="L803" s="329"/>
      <c r="M803" s="329"/>
      <c r="N803" s="382"/>
      <c r="O803" s="382"/>
      <c r="P803" s="329"/>
      <c r="Q803" s="329"/>
      <c r="R803" s="382"/>
      <c r="S803" s="382"/>
      <c r="T803" s="329"/>
      <c r="U803" s="329"/>
      <c r="V803" s="329"/>
      <c r="W803" s="329"/>
      <c r="X803" s="329"/>
      <c r="Y803" s="329"/>
      <c r="Z803" s="329"/>
      <c r="AA803" s="329"/>
    </row>
    <row r="804" spans="1:27" x14ac:dyDescent="0.3">
      <c r="A804" s="18"/>
      <c r="B804" s="86"/>
      <c r="C804" s="252" t="s">
        <v>178</v>
      </c>
      <c r="D804" s="252"/>
      <c r="E804" s="252"/>
      <c r="F804" s="329">
        <v>575</v>
      </c>
      <c r="G804" s="329"/>
      <c r="H804" s="329">
        <v>560</v>
      </c>
      <c r="I804" s="329"/>
      <c r="J804" s="382">
        <f t="shared" si="390"/>
        <v>97.391304347826093</v>
      </c>
      <c r="K804" s="382"/>
      <c r="L804" s="329">
        <v>546</v>
      </c>
      <c r="M804" s="329"/>
      <c r="N804" s="382">
        <f>+L804/$F804*100</f>
        <v>94.956521739130437</v>
      </c>
      <c r="O804" s="382"/>
      <c r="P804" s="329">
        <v>525</v>
      </c>
      <c r="Q804" s="329"/>
      <c r="R804" s="382">
        <f>+P804/$F804*100</f>
        <v>91.304347826086953</v>
      </c>
      <c r="S804" s="382"/>
      <c r="T804" s="329">
        <v>0</v>
      </c>
      <c r="U804" s="329"/>
      <c r="V804" s="329">
        <v>0</v>
      </c>
      <c r="W804" s="329"/>
      <c r="X804" s="329">
        <v>0</v>
      </c>
      <c r="Y804" s="329"/>
      <c r="Z804" s="329">
        <v>0</v>
      </c>
      <c r="AA804" s="329"/>
    </row>
    <row r="805" spans="1:27" x14ac:dyDescent="0.3">
      <c r="A805" s="18"/>
      <c r="B805" s="86"/>
      <c r="C805" s="116" t="s">
        <v>107</v>
      </c>
      <c r="D805" s="116"/>
      <c r="E805" s="116"/>
      <c r="F805" s="329"/>
      <c r="G805" s="329"/>
      <c r="H805" s="329"/>
      <c r="I805" s="329"/>
      <c r="J805" s="382"/>
      <c r="K805" s="382"/>
      <c r="L805" s="329"/>
      <c r="M805" s="329"/>
      <c r="N805" s="382"/>
      <c r="O805" s="382"/>
      <c r="P805" s="329"/>
      <c r="Q805" s="329"/>
      <c r="R805" s="382"/>
      <c r="S805" s="382"/>
      <c r="T805" s="329"/>
      <c r="U805" s="329"/>
      <c r="V805" s="329"/>
      <c r="W805" s="329"/>
      <c r="X805" s="329"/>
      <c r="Y805" s="329"/>
      <c r="Z805" s="329"/>
      <c r="AA805" s="329"/>
    </row>
    <row r="806" spans="1:27" x14ac:dyDescent="0.3">
      <c r="A806" s="18"/>
      <c r="B806" s="86"/>
      <c r="C806" s="387" t="s">
        <v>126</v>
      </c>
      <c r="D806" s="387"/>
      <c r="E806" s="387"/>
      <c r="F806" s="329"/>
      <c r="G806" s="329"/>
      <c r="H806" s="329"/>
      <c r="I806" s="329"/>
      <c r="J806" s="382"/>
      <c r="K806" s="382"/>
      <c r="L806" s="329"/>
      <c r="M806" s="329"/>
      <c r="N806" s="382"/>
      <c r="O806" s="382"/>
      <c r="P806" s="329"/>
      <c r="Q806" s="329"/>
      <c r="R806" s="382"/>
      <c r="S806" s="382"/>
      <c r="T806" s="329"/>
      <c r="U806" s="329"/>
      <c r="V806" s="329"/>
      <c r="W806" s="329"/>
      <c r="X806" s="329"/>
      <c r="Y806" s="329"/>
      <c r="Z806" s="329"/>
      <c r="AA806" s="329"/>
    </row>
    <row r="807" spans="1:27" x14ac:dyDescent="0.3">
      <c r="A807" s="18"/>
      <c r="B807" s="86"/>
      <c r="C807" s="331" t="s">
        <v>109</v>
      </c>
      <c r="D807" s="86"/>
      <c r="E807" s="164"/>
      <c r="F807" s="329"/>
      <c r="G807" s="329"/>
      <c r="H807" s="329"/>
      <c r="I807" s="329"/>
      <c r="J807" s="382"/>
      <c r="K807" s="382"/>
      <c r="L807" s="329"/>
      <c r="M807" s="329"/>
      <c r="N807" s="382"/>
      <c r="O807" s="382"/>
      <c r="P807" s="329"/>
      <c r="Q807" s="329"/>
      <c r="R807" s="382"/>
      <c r="S807" s="382"/>
      <c r="T807" s="329"/>
      <c r="U807" s="329"/>
      <c r="V807" s="329"/>
      <c r="W807" s="329"/>
      <c r="X807" s="329"/>
      <c r="Y807" s="329"/>
      <c r="Z807" s="329"/>
      <c r="AA807" s="329"/>
    </row>
    <row r="808" spans="1:27" ht="13.8" thickBot="1" x14ac:dyDescent="0.35">
      <c r="A808" s="72"/>
      <c r="B808" s="371"/>
      <c r="C808" s="371"/>
      <c r="D808" s="371"/>
      <c r="E808" s="371"/>
      <c r="F808" s="202"/>
      <c r="G808" s="202"/>
      <c r="H808" s="202"/>
      <c r="I808" s="202"/>
      <c r="J808" s="372"/>
      <c r="K808" s="372"/>
      <c r="L808" s="202"/>
      <c r="M808" s="202"/>
      <c r="N808" s="372"/>
      <c r="O808" s="372"/>
      <c r="P808" s="202"/>
      <c r="Q808" s="202"/>
      <c r="R808" s="372"/>
      <c r="S808" s="372"/>
      <c r="T808" s="202"/>
      <c r="U808" s="202"/>
      <c r="V808" s="372"/>
      <c r="W808" s="372"/>
      <c r="X808" s="202"/>
      <c r="Y808" s="202"/>
      <c r="Z808" s="372"/>
      <c r="AA808" s="372"/>
    </row>
    <row r="809" spans="1:27" x14ac:dyDescent="0.3">
      <c r="A809" s="353" t="s">
        <v>169</v>
      </c>
      <c r="B809" s="353"/>
      <c r="C809" s="353"/>
      <c r="D809" s="353"/>
      <c r="E809" s="353"/>
      <c r="F809" s="353"/>
      <c r="G809" s="353"/>
      <c r="H809" s="353"/>
      <c r="I809" s="353"/>
      <c r="J809" s="353"/>
      <c r="K809" s="353"/>
      <c r="L809" s="353"/>
      <c r="M809" s="353"/>
      <c r="N809" s="353"/>
      <c r="O809" s="353"/>
      <c r="P809" s="353"/>
      <c r="Q809" s="353"/>
      <c r="R809" s="353"/>
      <c r="S809" s="353"/>
      <c r="T809" s="353"/>
      <c r="U809" s="353"/>
      <c r="V809" s="353"/>
      <c r="W809" s="353"/>
      <c r="X809" s="353"/>
      <c r="Y809" s="353"/>
      <c r="Z809" s="353"/>
      <c r="AA809" s="353"/>
    </row>
    <row r="810" spans="1:27" x14ac:dyDescent="0.3">
      <c r="A810" s="354" t="s">
        <v>184</v>
      </c>
      <c r="B810" s="354"/>
      <c r="C810" s="354"/>
      <c r="D810" s="354"/>
      <c r="E810" s="354"/>
      <c r="F810" s="354"/>
      <c r="G810" s="354"/>
      <c r="H810" s="354"/>
      <c r="I810" s="354"/>
      <c r="J810" s="354"/>
      <c r="K810" s="354"/>
      <c r="L810" s="354"/>
      <c r="M810" s="354"/>
      <c r="N810" s="354"/>
      <c r="O810" s="354"/>
      <c r="P810" s="354"/>
      <c r="Q810" s="354"/>
      <c r="R810" s="354"/>
      <c r="S810" s="354"/>
      <c r="T810" s="354"/>
      <c r="U810" s="354"/>
      <c r="V810" s="354"/>
      <c r="W810" s="354"/>
      <c r="X810" s="354"/>
      <c r="Y810" s="354"/>
      <c r="Z810" s="354"/>
      <c r="AA810" s="354"/>
    </row>
    <row r="811" spans="1:27" ht="13.8" thickBot="1" x14ac:dyDescent="0.35">
      <c r="A811" s="18"/>
      <c r="B811" s="18"/>
      <c r="C811" s="18"/>
      <c r="D811" s="18"/>
      <c r="E811" s="18"/>
      <c r="F811" s="329"/>
      <c r="G811" s="329"/>
      <c r="H811" s="329"/>
      <c r="I811" s="329"/>
      <c r="J811" s="330"/>
      <c r="K811" s="330"/>
      <c r="L811" s="329"/>
      <c r="M811" s="329"/>
      <c r="N811" s="18"/>
      <c r="O811" s="18"/>
      <c r="P811" s="329"/>
      <c r="Q811" s="329"/>
      <c r="R811" s="330"/>
      <c r="S811" s="330"/>
      <c r="T811" s="329"/>
      <c r="U811" s="329"/>
      <c r="V811" s="18"/>
      <c r="W811" s="18"/>
      <c r="X811" s="329"/>
      <c r="Y811" s="329"/>
      <c r="Z811" s="330"/>
      <c r="AA811" s="330"/>
    </row>
    <row r="812" spans="1:27" ht="36" customHeight="1" thickBot="1" x14ac:dyDescent="0.35">
      <c r="A812" s="355"/>
      <c r="B812" s="317" t="s">
        <v>220</v>
      </c>
      <c r="C812" s="317"/>
      <c r="D812" s="317"/>
      <c r="E812" s="318"/>
      <c r="F812" s="293" t="s">
        <v>25</v>
      </c>
      <c r="G812" s="356"/>
      <c r="H812" s="357" t="s">
        <v>32</v>
      </c>
      <c r="I812" s="357"/>
      <c r="J812" s="357"/>
      <c r="K812" s="358"/>
      <c r="L812" s="357" t="s">
        <v>21</v>
      </c>
      <c r="M812" s="357"/>
      <c r="N812" s="357"/>
      <c r="O812" s="358"/>
      <c r="P812" s="357" t="s">
        <v>29</v>
      </c>
      <c r="Q812" s="357"/>
      <c r="R812" s="357"/>
      <c r="S812" s="358"/>
      <c r="T812" s="357" t="s">
        <v>31</v>
      </c>
      <c r="U812" s="357"/>
      <c r="V812" s="357"/>
      <c r="W812" s="358"/>
      <c r="X812" s="357" t="s">
        <v>30</v>
      </c>
      <c r="Y812" s="357"/>
      <c r="Z812" s="357"/>
      <c r="AA812" s="358"/>
    </row>
    <row r="813" spans="1:27" ht="37.200000000000003" customHeight="1" x14ac:dyDescent="0.3">
      <c r="A813" s="167"/>
      <c r="B813" s="301"/>
      <c r="C813" s="301"/>
      <c r="D813" s="301"/>
      <c r="E813" s="312"/>
      <c r="F813" s="298"/>
      <c r="G813" s="359"/>
      <c r="H813" s="302" t="s">
        <v>134</v>
      </c>
      <c r="I813" s="360"/>
      <c r="J813" s="303" t="s">
        <v>118</v>
      </c>
      <c r="K813" s="303"/>
      <c r="L813" s="302" t="s">
        <v>134</v>
      </c>
      <c r="M813" s="360"/>
      <c r="N813" s="303" t="s">
        <v>118</v>
      </c>
      <c r="O813" s="303"/>
      <c r="P813" s="302" t="s">
        <v>134</v>
      </c>
      <c r="Q813" s="360"/>
      <c r="R813" s="303" t="s">
        <v>118</v>
      </c>
      <c r="S813" s="303"/>
      <c r="T813" s="302" t="s">
        <v>134</v>
      </c>
      <c r="U813" s="360"/>
      <c r="V813" s="303" t="s">
        <v>118</v>
      </c>
      <c r="W813" s="303"/>
      <c r="X813" s="302" t="s">
        <v>134</v>
      </c>
      <c r="Y813" s="360"/>
      <c r="Z813" s="303" t="s">
        <v>118</v>
      </c>
      <c r="AA813" s="303"/>
    </row>
    <row r="814" spans="1:27" ht="18.600000000000001" customHeight="1" thickBot="1" x14ac:dyDescent="0.35">
      <c r="A814" s="72"/>
      <c r="B814" s="361"/>
      <c r="C814" s="361"/>
      <c r="D814" s="361"/>
      <c r="E814" s="307"/>
      <c r="F814" s="362"/>
      <c r="G814" s="363"/>
      <c r="H814" s="364"/>
      <c r="I814" s="364"/>
      <c r="J814" s="310" t="s">
        <v>62</v>
      </c>
      <c r="K814" s="310"/>
      <c r="L814" s="364"/>
      <c r="M814" s="364"/>
      <c r="N814" s="310" t="s">
        <v>62</v>
      </c>
      <c r="O814" s="310"/>
      <c r="P814" s="364"/>
      <c r="Q814" s="364"/>
      <c r="R814" s="310" t="s">
        <v>62</v>
      </c>
      <c r="S814" s="310"/>
      <c r="T814" s="364"/>
      <c r="U814" s="364"/>
      <c r="V814" s="310" t="s">
        <v>62</v>
      </c>
      <c r="W814" s="310"/>
      <c r="X814" s="364"/>
      <c r="Y814" s="364"/>
      <c r="Z814" s="310" t="s">
        <v>62</v>
      </c>
      <c r="AA814" s="310"/>
    </row>
    <row r="815" spans="1:27" ht="4.8" customHeight="1" x14ac:dyDescent="0.3">
      <c r="A815" s="355"/>
      <c r="B815" s="318"/>
      <c r="C815" s="318"/>
      <c r="D815" s="318"/>
      <c r="E815" s="318"/>
      <c r="F815" s="294"/>
      <c r="G815" s="356"/>
      <c r="H815" s="365"/>
      <c r="I815" s="365"/>
      <c r="J815" s="322"/>
      <c r="K815" s="322"/>
      <c r="L815" s="365"/>
      <c r="M815" s="365"/>
      <c r="N815" s="322"/>
      <c r="O815" s="322"/>
      <c r="P815" s="365"/>
      <c r="Q815" s="365"/>
      <c r="R815" s="322"/>
      <c r="S815" s="322"/>
      <c r="T815" s="365"/>
      <c r="U815" s="365"/>
      <c r="V815" s="322"/>
      <c r="W815" s="322"/>
      <c r="X815" s="365"/>
      <c r="Y815" s="365"/>
      <c r="Z815" s="322"/>
      <c r="AA815" s="322"/>
    </row>
    <row r="816" spans="1:27" x14ac:dyDescent="0.3">
      <c r="A816" s="271" t="s">
        <v>154</v>
      </c>
      <c r="B816" s="271"/>
      <c r="C816" s="271"/>
      <c r="D816" s="271"/>
      <c r="E816" s="271"/>
      <c r="F816" s="271"/>
      <c r="G816" s="271"/>
      <c r="H816" s="271"/>
      <c r="I816" s="271"/>
      <c r="J816" s="271"/>
      <c r="K816" s="271"/>
      <c r="L816" s="271"/>
      <c r="M816" s="271"/>
      <c r="N816" s="271"/>
      <c r="O816" s="271"/>
      <c r="P816" s="271"/>
      <c r="Q816" s="271"/>
      <c r="R816" s="271"/>
      <c r="S816" s="271"/>
      <c r="T816" s="271"/>
      <c r="U816" s="271"/>
      <c r="V816" s="271"/>
      <c r="W816" s="271"/>
      <c r="X816" s="271"/>
      <c r="Y816" s="271"/>
      <c r="Z816" s="271"/>
      <c r="AA816" s="271"/>
    </row>
    <row r="817" spans="1:27" x14ac:dyDescent="0.3">
      <c r="A817" s="272" t="s">
        <v>155</v>
      </c>
      <c r="B817" s="271"/>
      <c r="C817" s="271"/>
      <c r="D817" s="271"/>
      <c r="E817" s="271"/>
      <c r="F817" s="271"/>
      <c r="G817" s="271"/>
      <c r="H817" s="271"/>
      <c r="I817" s="271"/>
      <c r="J817" s="271"/>
      <c r="K817" s="271"/>
      <c r="L817" s="271"/>
      <c r="M817" s="271"/>
      <c r="N817" s="271"/>
      <c r="O817" s="271"/>
      <c r="P817" s="271"/>
      <c r="Q817" s="271"/>
      <c r="R817" s="271"/>
      <c r="S817" s="271"/>
      <c r="T817" s="271"/>
      <c r="U817" s="271"/>
      <c r="V817" s="271"/>
      <c r="W817" s="271"/>
      <c r="X817" s="271"/>
      <c r="Y817" s="271"/>
      <c r="Z817" s="271"/>
      <c r="AA817" s="271"/>
    </row>
    <row r="818" spans="1:27" s="224" customFormat="1" ht="4.8" customHeight="1" x14ac:dyDescent="0.3">
      <c r="A818" s="366"/>
      <c r="B818" s="366"/>
      <c r="C818" s="366"/>
      <c r="D818" s="366"/>
      <c r="E818" s="366"/>
      <c r="F818" s="366"/>
      <c r="G818" s="366"/>
      <c r="H818" s="366"/>
      <c r="I818" s="366"/>
      <c r="J818" s="366"/>
      <c r="K818" s="366"/>
      <c r="L818" s="366"/>
      <c r="M818" s="366"/>
      <c r="N818" s="366"/>
      <c r="O818" s="366"/>
      <c r="P818" s="366"/>
      <c r="Q818" s="366"/>
      <c r="R818" s="366"/>
      <c r="S818" s="366"/>
      <c r="T818" s="366"/>
      <c r="U818" s="366"/>
      <c r="V818" s="366"/>
      <c r="W818" s="366"/>
      <c r="X818" s="366"/>
      <c r="Y818" s="366"/>
      <c r="Z818" s="366"/>
      <c r="AA818" s="366"/>
    </row>
    <row r="819" spans="1:27" x14ac:dyDescent="0.3">
      <c r="A819" s="228"/>
      <c r="B819" s="275" t="s">
        <v>45</v>
      </c>
      <c r="C819" s="277"/>
      <c r="D819" s="277"/>
      <c r="E819" s="277"/>
      <c r="F819" s="229">
        <f>SUM(F822:F831)</f>
        <v>3356</v>
      </c>
      <c r="G819" s="229"/>
      <c r="H819" s="229">
        <f>SUM(H822:H831)</f>
        <v>3252</v>
      </c>
      <c r="I819" s="229"/>
      <c r="J819" s="230">
        <f>H819/$F819*100</f>
        <v>96.901072705601905</v>
      </c>
      <c r="K819" s="230"/>
      <c r="L819" s="229">
        <f>SUM(L822:L831)</f>
        <v>3099</v>
      </c>
      <c r="M819" s="229"/>
      <c r="N819" s="230">
        <f>L819/$F819*100</f>
        <v>92.342073897497016</v>
      </c>
      <c r="O819" s="230"/>
      <c r="P819" s="229">
        <f>SUM(P822:P831)</f>
        <v>2976</v>
      </c>
      <c r="Q819" s="229"/>
      <c r="R819" s="230">
        <f>P819/$F819*100</f>
        <v>88.676996424314652</v>
      </c>
      <c r="S819" s="230"/>
      <c r="T819" s="229">
        <v>0</v>
      </c>
      <c r="U819" s="229"/>
      <c r="V819" s="230">
        <v>0</v>
      </c>
      <c r="W819" s="230"/>
      <c r="X819" s="229">
        <v>0</v>
      </c>
      <c r="Y819" s="229"/>
      <c r="Z819" s="230">
        <v>0</v>
      </c>
      <c r="AA819" s="230"/>
    </row>
    <row r="820" spans="1:27" x14ac:dyDescent="0.3">
      <c r="A820" s="228"/>
      <c r="B820" s="276" t="s">
        <v>44</v>
      </c>
      <c r="C820" s="277"/>
      <c r="D820" s="277"/>
      <c r="E820" s="277"/>
      <c r="F820" s="229"/>
      <c r="G820" s="229"/>
      <c r="H820" s="229"/>
      <c r="I820" s="229"/>
      <c r="J820" s="230"/>
      <c r="K820" s="230"/>
      <c r="L820" s="229"/>
      <c r="M820" s="229"/>
      <c r="N820" s="230"/>
      <c r="O820" s="230"/>
      <c r="P820" s="229"/>
      <c r="Q820" s="229"/>
      <c r="R820" s="230"/>
      <c r="S820" s="230"/>
      <c r="T820" s="229"/>
      <c r="U820" s="229"/>
      <c r="V820" s="230"/>
      <c r="W820" s="230"/>
      <c r="X820" s="229"/>
      <c r="Y820" s="229"/>
      <c r="Z820" s="230"/>
      <c r="AA820" s="230"/>
    </row>
    <row r="821" spans="1:27" s="224" customFormat="1" ht="4.8" customHeight="1" x14ac:dyDescent="0.3">
      <c r="A821" s="18"/>
      <c r="B821" s="18"/>
      <c r="C821" s="18"/>
      <c r="D821" s="18"/>
      <c r="E821" s="145"/>
      <c r="F821" s="367"/>
      <c r="G821" s="367"/>
      <c r="H821" s="367"/>
      <c r="I821" s="367"/>
      <c r="J821" s="327"/>
      <c r="K821" s="327"/>
      <c r="L821" s="367"/>
      <c r="M821" s="367"/>
      <c r="N821" s="327"/>
      <c r="O821" s="327"/>
      <c r="P821" s="367"/>
      <c r="Q821" s="367"/>
      <c r="R821" s="327"/>
      <c r="S821" s="327"/>
      <c r="T821" s="367"/>
      <c r="U821" s="367"/>
      <c r="V821" s="327"/>
      <c r="W821" s="327"/>
      <c r="X821" s="367"/>
      <c r="Y821" s="367"/>
      <c r="Z821" s="327"/>
      <c r="AA821" s="327"/>
    </row>
    <row r="822" spans="1:27" x14ac:dyDescent="0.3">
      <c r="A822" s="18"/>
      <c r="B822" s="86"/>
      <c r="C822" s="252" t="s">
        <v>66</v>
      </c>
      <c r="D822" s="252"/>
      <c r="E822" s="252"/>
      <c r="F822" s="329">
        <v>117</v>
      </c>
      <c r="G822" s="329"/>
      <c r="H822" s="329">
        <v>115</v>
      </c>
      <c r="I822" s="329"/>
      <c r="J822" s="382">
        <f t="shared" ref="J822:J831" si="398">+H822/$F822*100</f>
        <v>98.290598290598282</v>
      </c>
      <c r="K822" s="382"/>
      <c r="L822" s="329">
        <v>110</v>
      </c>
      <c r="M822" s="329"/>
      <c r="N822" s="382">
        <f>+L822/$F822*100</f>
        <v>94.01709401709401</v>
      </c>
      <c r="O822" s="382"/>
      <c r="P822" s="329">
        <v>108</v>
      </c>
      <c r="Q822" s="329"/>
      <c r="R822" s="382">
        <f t="shared" ref="R822" si="399">+P822/$F822*100</f>
        <v>92.307692307692307</v>
      </c>
      <c r="S822" s="382"/>
      <c r="T822" s="329">
        <v>0</v>
      </c>
      <c r="U822" s="329"/>
      <c r="V822" s="329">
        <v>0</v>
      </c>
      <c r="W822" s="329"/>
      <c r="X822" s="329">
        <v>0</v>
      </c>
      <c r="Y822" s="329"/>
      <c r="Z822" s="329">
        <v>0</v>
      </c>
      <c r="AA822" s="329"/>
    </row>
    <row r="823" spans="1:27" x14ac:dyDescent="0.3">
      <c r="A823" s="18"/>
      <c r="B823" s="86"/>
      <c r="C823" s="387" t="s">
        <v>67</v>
      </c>
      <c r="D823" s="387"/>
      <c r="E823" s="387"/>
      <c r="F823" s="329"/>
      <c r="G823" s="329"/>
      <c r="H823" s="329"/>
      <c r="I823" s="329"/>
      <c r="J823" s="382"/>
      <c r="K823" s="382"/>
      <c r="L823" s="329"/>
      <c r="M823" s="329"/>
      <c r="N823" s="382"/>
      <c r="O823" s="382"/>
      <c r="P823" s="329"/>
      <c r="Q823" s="329"/>
      <c r="R823" s="382"/>
      <c r="S823" s="382"/>
      <c r="T823" s="329"/>
      <c r="U823" s="329"/>
      <c r="V823" s="329"/>
      <c r="W823" s="329"/>
      <c r="X823" s="329"/>
      <c r="Y823" s="329"/>
      <c r="Z823" s="329"/>
      <c r="AA823" s="329"/>
    </row>
    <row r="824" spans="1:27" ht="4.8" customHeight="1" x14ac:dyDescent="0.3">
      <c r="A824" s="18"/>
      <c r="B824" s="86"/>
      <c r="C824" s="86"/>
      <c r="D824" s="86"/>
      <c r="E824" s="164"/>
      <c r="F824" s="329"/>
      <c r="G824" s="329"/>
      <c r="H824" s="329"/>
      <c r="I824" s="329"/>
      <c r="J824" s="382"/>
      <c r="K824" s="382"/>
      <c r="L824" s="329"/>
      <c r="M824" s="329"/>
      <c r="N824" s="382"/>
      <c r="O824" s="382"/>
      <c r="P824" s="329"/>
      <c r="Q824" s="329"/>
      <c r="R824" s="382"/>
      <c r="S824" s="382"/>
      <c r="T824" s="329"/>
      <c r="U824" s="329"/>
      <c r="V824" s="329"/>
      <c r="W824" s="329"/>
      <c r="X824" s="329"/>
      <c r="Y824" s="329"/>
      <c r="Z824" s="329"/>
      <c r="AA824" s="329"/>
    </row>
    <row r="825" spans="1:27" x14ac:dyDescent="0.3">
      <c r="A825" s="18"/>
      <c r="B825" s="86"/>
      <c r="C825" s="252" t="s">
        <v>68</v>
      </c>
      <c r="D825" s="252"/>
      <c r="E825" s="252"/>
      <c r="F825" s="329">
        <v>1275</v>
      </c>
      <c r="G825" s="329"/>
      <c r="H825" s="329">
        <v>1233</v>
      </c>
      <c r="I825" s="329"/>
      <c r="J825" s="382">
        <f t="shared" si="398"/>
        <v>96.705882352941174</v>
      </c>
      <c r="K825" s="382"/>
      <c r="L825" s="329">
        <v>1176</v>
      </c>
      <c r="M825" s="329"/>
      <c r="N825" s="382">
        <f>+L825/$F825*100</f>
        <v>92.235294117647058</v>
      </c>
      <c r="O825" s="382"/>
      <c r="P825" s="329">
        <v>1128</v>
      </c>
      <c r="Q825" s="329"/>
      <c r="R825" s="382">
        <f t="shared" ref="R825" si="400">+P825/$F825*100</f>
        <v>88.470588235294116</v>
      </c>
      <c r="S825" s="382"/>
      <c r="T825" s="329">
        <v>0</v>
      </c>
      <c r="U825" s="329"/>
      <c r="V825" s="329">
        <v>0</v>
      </c>
      <c r="W825" s="329"/>
      <c r="X825" s="329">
        <v>0</v>
      </c>
      <c r="Y825" s="329"/>
      <c r="Z825" s="329">
        <v>0</v>
      </c>
      <c r="AA825" s="329"/>
    </row>
    <row r="826" spans="1:27" x14ac:dyDescent="0.3">
      <c r="A826" s="18"/>
      <c r="B826" s="86"/>
      <c r="C826" s="387" t="s">
        <v>69</v>
      </c>
      <c r="D826" s="387"/>
      <c r="E826" s="387"/>
      <c r="F826" s="329"/>
      <c r="G826" s="329"/>
      <c r="H826" s="329"/>
      <c r="I826" s="329"/>
      <c r="J826" s="382"/>
      <c r="K826" s="382"/>
      <c r="L826" s="329"/>
      <c r="M826" s="329"/>
      <c r="N826" s="382"/>
      <c r="O826" s="382"/>
      <c r="P826" s="329"/>
      <c r="Q826" s="329"/>
      <c r="R826" s="382"/>
      <c r="S826" s="382"/>
      <c r="T826" s="329"/>
      <c r="U826" s="329"/>
      <c r="V826" s="329"/>
      <c r="W826" s="329"/>
      <c r="X826" s="329"/>
      <c r="Y826" s="329"/>
      <c r="Z826" s="329"/>
      <c r="AA826" s="329"/>
    </row>
    <row r="827" spans="1:27" ht="4.8" customHeight="1" x14ac:dyDescent="0.3">
      <c r="A827" s="18"/>
      <c r="B827" s="86"/>
      <c r="C827" s="86"/>
      <c r="D827" s="86"/>
      <c r="E827" s="164"/>
      <c r="F827" s="329"/>
      <c r="G827" s="329"/>
      <c r="H827" s="329"/>
      <c r="I827" s="329"/>
      <c r="J827" s="382"/>
      <c r="K827" s="382"/>
      <c r="L827" s="329"/>
      <c r="M827" s="329"/>
      <c r="N827" s="382"/>
      <c r="O827" s="382"/>
      <c r="P827" s="329"/>
      <c r="Q827" s="329"/>
      <c r="R827" s="382"/>
      <c r="S827" s="382"/>
      <c r="T827" s="329"/>
      <c r="U827" s="329"/>
      <c r="V827" s="329"/>
      <c r="W827" s="329"/>
      <c r="X827" s="329"/>
      <c r="Y827" s="329"/>
      <c r="Z827" s="329"/>
      <c r="AA827" s="329"/>
    </row>
    <row r="828" spans="1:27" x14ac:dyDescent="0.3">
      <c r="A828" s="18"/>
      <c r="B828" s="86"/>
      <c r="C828" s="252" t="s">
        <v>70</v>
      </c>
      <c r="D828" s="252"/>
      <c r="E828" s="252"/>
      <c r="F828" s="329">
        <v>737</v>
      </c>
      <c r="G828" s="329"/>
      <c r="H828" s="329">
        <v>720</v>
      </c>
      <c r="I828" s="329"/>
      <c r="J828" s="382">
        <f t="shared" si="398"/>
        <v>97.693351424694711</v>
      </c>
      <c r="K828" s="382"/>
      <c r="L828" s="329">
        <v>686</v>
      </c>
      <c r="M828" s="329"/>
      <c r="N828" s="382">
        <f>+L828/$F828*100</f>
        <v>93.080054274084119</v>
      </c>
      <c r="O828" s="382"/>
      <c r="P828" s="329">
        <v>666</v>
      </c>
      <c r="Q828" s="329"/>
      <c r="R828" s="382">
        <f t="shared" ref="R828" si="401">+P828/$F828*100</f>
        <v>90.366350067842603</v>
      </c>
      <c r="S828" s="382"/>
      <c r="T828" s="329">
        <v>0</v>
      </c>
      <c r="U828" s="329"/>
      <c r="V828" s="329">
        <v>0</v>
      </c>
      <c r="W828" s="329"/>
      <c r="X828" s="329">
        <v>0</v>
      </c>
      <c r="Y828" s="329"/>
      <c r="Z828" s="329">
        <v>0</v>
      </c>
      <c r="AA828" s="329"/>
    </row>
    <row r="829" spans="1:27" x14ac:dyDescent="0.3">
      <c r="A829" s="18"/>
      <c r="B829" s="86"/>
      <c r="C829" s="387" t="s">
        <v>71</v>
      </c>
      <c r="D829" s="387"/>
      <c r="E829" s="387"/>
      <c r="F829" s="329"/>
      <c r="G829" s="329"/>
      <c r="H829" s="329"/>
      <c r="I829" s="329"/>
      <c r="J829" s="382"/>
      <c r="K829" s="382"/>
      <c r="L829" s="329"/>
      <c r="M829" s="329"/>
      <c r="N829" s="382"/>
      <c r="O829" s="382"/>
      <c r="P829" s="329"/>
      <c r="Q829" s="329"/>
      <c r="R829" s="382"/>
      <c r="S829" s="382"/>
      <c r="T829" s="329"/>
      <c r="U829" s="329"/>
      <c r="V829" s="329"/>
      <c r="W829" s="329"/>
      <c r="X829" s="329"/>
      <c r="Y829" s="329"/>
      <c r="Z829" s="329"/>
      <c r="AA829" s="329"/>
    </row>
    <row r="830" spans="1:27" ht="4.8" customHeight="1" x14ac:dyDescent="0.3">
      <c r="A830" s="18"/>
      <c r="B830" s="86"/>
      <c r="C830" s="86"/>
      <c r="D830" s="86"/>
      <c r="E830" s="164"/>
      <c r="F830" s="329"/>
      <c r="G830" s="329"/>
      <c r="H830" s="329"/>
      <c r="I830" s="329"/>
      <c r="J830" s="382"/>
      <c r="K830" s="382"/>
      <c r="L830" s="329"/>
      <c r="M830" s="329"/>
      <c r="N830" s="382"/>
      <c r="O830" s="382"/>
      <c r="P830" s="329"/>
      <c r="Q830" s="329"/>
      <c r="R830" s="382"/>
      <c r="S830" s="382"/>
      <c r="T830" s="329"/>
      <c r="U830" s="329"/>
      <c r="V830" s="329"/>
      <c r="W830" s="329"/>
      <c r="X830" s="329"/>
      <c r="Y830" s="329"/>
      <c r="Z830" s="329"/>
      <c r="AA830" s="329"/>
    </row>
    <row r="831" spans="1:27" x14ac:dyDescent="0.3">
      <c r="A831" s="18"/>
      <c r="B831" s="86"/>
      <c r="C831" s="252" t="s">
        <v>72</v>
      </c>
      <c r="D831" s="252"/>
      <c r="E831" s="252"/>
      <c r="F831" s="329">
        <v>1227</v>
      </c>
      <c r="G831" s="329"/>
      <c r="H831" s="329">
        <v>1184</v>
      </c>
      <c r="I831" s="329"/>
      <c r="J831" s="382">
        <f t="shared" si="398"/>
        <v>96.495517522412385</v>
      </c>
      <c r="K831" s="382"/>
      <c r="L831" s="329">
        <v>1127</v>
      </c>
      <c r="M831" s="329"/>
      <c r="N831" s="382">
        <f>+L831/$F831*100</f>
        <v>91.85004074979625</v>
      </c>
      <c r="O831" s="382"/>
      <c r="P831" s="329">
        <v>1074</v>
      </c>
      <c r="Q831" s="329"/>
      <c r="R831" s="382">
        <f t="shared" ref="R831" si="402">+P831/$F831*100</f>
        <v>87.530562347188265</v>
      </c>
      <c r="S831" s="382"/>
      <c r="T831" s="329">
        <v>0</v>
      </c>
      <c r="U831" s="329"/>
      <c r="V831" s="329">
        <v>0</v>
      </c>
      <c r="W831" s="329"/>
      <c r="X831" s="329">
        <v>0</v>
      </c>
      <c r="Y831" s="329"/>
      <c r="Z831" s="329">
        <v>0</v>
      </c>
      <c r="AA831" s="329"/>
    </row>
    <row r="832" spans="1:27" x14ac:dyDescent="0.3">
      <c r="A832" s="18"/>
      <c r="B832" s="86"/>
      <c r="C832" s="387" t="s">
        <v>73</v>
      </c>
      <c r="D832" s="387"/>
      <c r="E832" s="387"/>
      <c r="F832" s="329"/>
      <c r="G832" s="329"/>
      <c r="H832" s="329"/>
      <c r="I832" s="329"/>
      <c r="J832" s="382"/>
      <c r="K832" s="382"/>
      <c r="L832" s="329"/>
      <c r="M832" s="329"/>
      <c r="N832" s="382"/>
      <c r="O832" s="382"/>
      <c r="P832" s="329"/>
      <c r="Q832" s="329"/>
      <c r="R832" s="382"/>
      <c r="S832" s="382"/>
      <c r="T832" s="329"/>
      <c r="U832" s="329"/>
      <c r="V832" s="329"/>
      <c r="W832" s="329"/>
      <c r="X832" s="329"/>
      <c r="Y832" s="329"/>
      <c r="Z832" s="329"/>
      <c r="AA832" s="329"/>
    </row>
    <row r="833" spans="1:27" ht="13.8" thickBot="1" x14ac:dyDescent="0.35">
      <c r="A833" s="72"/>
      <c r="B833" s="73"/>
      <c r="C833" s="73"/>
      <c r="D833" s="73"/>
      <c r="E833" s="371"/>
      <c r="F833" s="202"/>
      <c r="G833" s="202"/>
      <c r="H833" s="202"/>
      <c r="I833" s="202"/>
      <c r="J833" s="372"/>
      <c r="K833" s="372"/>
      <c r="L833" s="202"/>
      <c r="M833" s="202"/>
      <c r="N833" s="372"/>
      <c r="O833" s="372"/>
      <c r="P833" s="202"/>
      <c r="Q833" s="202"/>
      <c r="R833" s="372"/>
      <c r="S833" s="372"/>
      <c r="T833" s="202"/>
      <c r="U833" s="202"/>
      <c r="V833" s="372"/>
      <c r="W833" s="372"/>
      <c r="X833" s="202"/>
      <c r="Y833" s="202"/>
      <c r="Z833" s="372"/>
      <c r="AA833" s="372"/>
    </row>
    <row r="834" spans="1:27" x14ac:dyDescent="0.3">
      <c r="A834" s="353" t="s">
        <v>169</v>
      </c>
      <c r="B834" s="353"/>
      <c r="C834" s="353"/>
      <c r="D834" s="353"/>
      <c r="E834" s="353"/>
      <c r="F834" s="353"/>
      <c r="G834" s="353"/>
      <c r="H834" s="353"/>
      <c r="I834" s="353"/>
      <c r="J834" s="353"/>
      <c r="K834" s="353"/>
      <c r="L834" s="353"/>
      <c r="M834" s="353"/>
      <c r="N834" s="353"/>
      <c r="O834" s="353"/>
      <c r="P834" s="353"/>
      <c r="Q834" s="353"/>
      <c r="R834" s="353"/>
      <c r="S834" s="353"/>
      <c r="T834" s="353"/>
      <c r="U834" s="353"/>
      <c r="V834" s="353"/>
      <c r="W834" s="353"/>
      <c r="X834" s="353"/>
      <c r="Y834" s="353"/>
      <c r="Z834" s="353"/>
      <c r="AA834" s="353"/>
    </row>
    <row r="835" spans="1:27" x14ac:dyDescent="0.3">
      <c r="A835" s="354" t="s">
        <v>184</v>
      </c>
      <c r="B835" s="354"/>
      <c r="C835" s="354"/>
      <c r="D835" s="354"/>
      <c r="E835" s="354"/>
      <c r="F835" s="354"/>
      <c r="G835" s="354"/>
      <c r="H835" s="354"/>
      <c r="I835" s="354"/>
      <c r="J835" s="354"/>
      <c r="K835" s="354"/>
      <c r="L835" s="354"/>
      <c r="M835" s="354"/>
      <c r="N835" s="354"/>
      <c r="O835" s="354"/>
      <c r="P835" s="354"/>
      <c r="Q835" s="354"/>
      <c r="R835" s="354"/>
      <c r="S835" s="354"/>
      <c r="T835" s="354"/>
      <c r="U835" s="354"/>
      <c r="V835" s="354"/>
      <c r="W835" s="354"/>
      <c r="X835" s="354"/>
      <c r="Y835" s="354"/>
      <c r="Z835" s="354"/>
      <c r="AA835" s="354"/>
    </row>
    <row r="836" spans="1:27" ht="13.8" thickBot="1" x14ac:dyDescent="0.35">
      <c r="A836" s="18"/>
      <c r="B836" s="18"/>
      <c r="C836" s="18"/>
      <c r="D836" s="18"/>
      <c r="E836" s="18"/>
      <c r="F836" s="329"/>
      <c r="G836" s="329"/>
      <c r="H836" s="329"/>
      <c r="I836" s="329"/>
      <c r="J836" s="330"/>
      <c r="K836" s="330"/>
      <c r="L836" s="329"/>
      <c r="M836" s="329"/>
      <c r="N836" s="18"/>
      <c r="O836" s="18"/>
      <c r="P836" s="329"/>
      <c r="Q836" s="329"/>
      <c r="R836" s="330"/>
      <c r="S836" s="330"/>
      <c r="T836" s="329"/>
      <c r="U836" s="329"/>
      <c r="V836" s="18"/>
      <c r="W836" s="18"/>
      <c r="X836" s="329"/>
      <c r="Y836" s="329"/>
      <c r="Z836" s="330"/>
      <c r="AA836" s="330"/>
    </row>
    <row r="837" spans="1:27" ht="36" customHeight="1" thickBot="1" x14ac:dyDescent="0.35">
      <c r="A837" s="355"/>
      <c r="B837" s="317" t="s">
        <v>220</v>
      </c>
      <c r="C837" s="317"/>
      <c r="D837" s="317"/>
      <c r="E837" s="318"/>
      <c r="F837" s="293" t="s">
        <v>25</v>
      </c>
      <c r="G837" s="356"/>
      <c r="H837" s="357" t="s">
        <v>32</v>
      </c>
      <c r="I837" s="357"/>
      <c r="J837" s="357"/>
      <c r="K837" s="358"/>
      <c r="L837" s="357" t="s">
        <v>21</v>
      </c>
      <c r="M837" s="357"/>
      <c r="N837" s="357"/>
      <c r="O837" s="358"/>
      <c r="P837" s="357" t="s">
        <v>29</v>
      </c>
      <c r="Q837" s="357"/>
      <c r="R837" s="357"/>
      <c r="S837" s="358"/>
      <c r="T837" s="357" t="s">
        <v>31</v>
      </c>
      <c r="U837" s="357"/>
      <c r="V837" s="357"/>
      <c r="W837" s="358"/>
      <c r="X837" s="357" t="s">
        <v>30</v>
      </c>
      <c r="Y837" s="357"/>
      <c r="Z837" s="357"/>
      <c r="AA837" s="358"/>
    </row>
    <row r="838" spans="1:27" ht="37.200000000000003" customHeight="1" x14ac:dyDescent="0.3">
      <c r="A838" s="167"/>
      <c r="B838" s="301"/>
      <c r="C838" s="301"/>
      <c r="D838" s="301"/>
      <c r="E838" s="312"/>
      <c r="F838" s="298"/>
      <c r="G838" s="359"/>
      <c r="H838" s="302" t="s">
        <v>134</v>
      </c>
      <c r="I838" s="360"/>
      <c r="J838" s="303" t="s">
        <v>118</v>
      </c>
      <c r="K838" s="303"/>
      <c r="L838" s="302" t="s">
        <v>134</v>
      </c>
      <c r="M838" s="360"/>
      <c r="N838" s="303" t="s">
        <v>118</v>
      </c>
      <c r="O838" s="303"/>
      <c r="P838" s="302" t="s">
        <v>134</v>
      </c>
      <c r="Q838" s="360"/>
      <c r="R838" s="303" t="s">
        <v>118</v>
      </c>
      <c r="S838" s="303"/>
      <c r="T838" s="302" t="s">
        <v>134</v>
      </c>
      <c r="U838" s="360"/>
      <c r="V838" s="303" t="s">
        <v>118</v>
      </c>
      <c r="W838" s="303"/>
      <c r="X838" s="302" t="s">
        <v>134</v>
      </c>
      <c r="Y838" s="360"/>
      <c r="Z838" s="303" t="s">
        <v>118</v>
      </c>
      <c r="AA838" s="303"/>
    </row>
    <row r="839" spans="1:27" ht="18.600000000000001" customHeight="1" thickBot="1" x14ac:dyDescent="0.35">
      <c r="A839" s="72"/>
      <c r="B839" s="361"/>
      <c r="C839" s="361"/>
      <c r="D839" s="361"/>
      <c r="E839" s="307"/>
      <c r="F839" s="362"/>
      <c r="G839" s="363"/>
      <c r="H839" s="364"/>
      <c r="I839" s="364"/>
      <c r="J839" s="310" t="s">
        <v>62</v>
      </c>
      <c r="K839" s="310"/>
      <c r="L839" s="364"/>
      <c r="M839" s="364"/>
      <c r="N839" s="310" t="s">
        <v>62</v>
      </c>
      <c r="O839" s="310"/>
      <c r="P839" s="364"/>
      <c r="Q839" s="364"/>
      <c r="R839" s="310" t="s">
        <v>62</v>
      </c>
      <c r="S839" s="310"/>
      <c r="T839" s="364"/>
      <c r="U839" s="364"/>
      <c r="V839" s="310" t="s">
        <v>62</v>
      </c>
      <c r="W839" s="310"/>
      <c r="X839" s="364"/>
      <c r="Y839" s="364"/>
      <c r="Z839" s="310" t="s">
        <v>62</v>
      </c>
      <c r="AA839" s="310"/>
    </row>
    <row r="840" spans="1:27" ht="4.8" customHeight="1" x14ac:dyDescent="0.3">
      <c r="A840" s="355"/>
      <c r="B840" s="318"/>
      <c r="C840" s="318"/>
      <c r="D840" s="318"/>
      <c r="E840" s="318"/>
      <c r="F840" s="294"/>
      <c r="G840" s="356"/>
      <c r="H840" s="365"/>
      <c r="I840" s="365"/>
      <c r="J840" s="322"/>
      <c r="K840" s="322"/>
      <c r="L840" s="365"/>
      <c r="M840" s="365"/>
      <c r="N840" s="322"/>
      <c r="O840" s="322"/>
      <c r="P840" s="365"/>
      <c r="Q840" s="365"/>
      <c r="R840" s="322"/>
      <c r="S840" s="322"/>
      <c r="T840" s="365"/>
      <c r="U840" s="365"/>
      <c r="V840" s="322"/>
      <c r="W840" s="322"/>
      <c r="X840" s="365"/>
      <c r="Y840" s="365"/>
      <c r="Z840" s="322"/>
      <c r="AA840" s="322"/>
    </row>
    <row r="841" spans="1:27" x14ac:dyDescent="0.3">
      <c r="A841" s="271" t="s">
        <v>154</v>
      </c>
      <c r="B841" s="271"/>
      <c r="C841" s="271"/>
      <c r="D841" s="271"/>
      <c r="E841" s="271"/>
      <c r="F841" s="271"/>
      <c r="G841" s="271"/>
      <c r="H841" s="271"/>
      <c r="I841" s="271"/>
      <c r="J841" s="271"/>
      <c r="K841" s="271"/>
      <c r="L841" s="271"/>
      <c r="M841" s="271"/>
      <c r="N841" s="271"/>
      <c r="O841" s="271"/>
      <c r="P841" s="271"/>
      <c r="Q841" s="271"/>
      <c r="R841" s="271"/>
      <c r="S841" s="271"/>
      <c r="T841" s="271"/>
      <c r="U841" s="271"/>
      <c r="V841" s="271"/>
      <c r="W841" s="271"/>
      <c r="X841" s="271"/>
      <c r="Y841" s="271"/>
      <c r="Z841" s="271"/>
      <c r="AA841" s="271"/>
    </row>
    <row r="842" spans="1:27" x14ac:dyDescent="0.3">
      <c r="A842" s="272" t="s">
        <v>155</v>
      </c>
      <c r="B842" s="271"/>
      <c r="C842" s="271"/>
      <c r="D842" s="271"/>
      <c r="E842" s="271"/>
      <c r="F842" s="271"/>
      <c r="G842" s="271"/>
      <c r="H842" s="271"/>
      <c r="I842" s="271"/>
      <c r="J842" s="271"/>
      <c r="K842" s="271"/>
      <c r="L842" s="271"/>
      <c r="M842" s="271"/>
      <c r="N842" s="271"/>
      <c r="O842" s="271"/>
      <c r="P842" s="271"/>
      <c r="Q842" s="271"/>
      <c r="R842" s="271"/>
      <c r="S842" s="271"/>
      <c r="T842" s="271"/>
      <c r="U842" s="271"/>
      <c r="V842" s="271"/>
      <c r="W842" s="271"/>
      <c r="X842" s="271"/>
      <c r="Y842" s="271"/>
      <c r="Z842" s="271"/>
      <c r="AA842" s="271"/>
    </row>
    <row r="843" spans="1:27" s="224" customFormat="1" ht="4.8" customHeight="1" x14ac:dyDescent="0.3">
      <c r="A843" s="366"/>
      <c r="B843" s="366"/>
      <c r="C843" s="366"/>
      <c r="D843" s="366"/>
      <c r="E843" s="366"/>
      <c r="F843" s="366"/>
      <c r="G843" s="366"/>
      <c r="H843" s="366"/>
      <c r="I843" s="366"/>
      <c r="J843" s="366"/>
      <c r="K843" s="366"/>
      <c r="L843" s="366"/>
      <c r="M843" s="366"/>
      <c r="N843" s="366"/>
      <c r="O843" s="366"/>
      <c r="P843" s="366"/>
      <c r="Q843" s="366"/>
      <c r="R843" s="366"/>
      <c r="S843" s="366"/>
      <c r="T843" s="366"/>
      <c r="U843" s="366"/>
      <c r="V843" s="366"/>
      <c r="W843" s="366"/>
      <c r="X843" s="366"/>
      <c r="Y843" s="366"/>
      <c r="Z843" s="366"/>
      <c r="AA843" s="366"/>
    </row>
    <row r="844" spans="1:27" x14ac:dyDescent="0.3">
      <c r="A844" s="228"/>
      <c r="B844" s="280" t="s">
        <v>43</v>
      </c>
      <c r="C844" s="281"/>
      <c r="D844" s="281"/>
      <c r="E844" s="114"/>
      <c r="F844" s="229">
        <f>SUM(F847:F903)</f>
        <v>37054</v>
      </c>
      <c r="G844" s="229"/>
      <c r="H844" s="229">
        <f>SUM(H847:H903)</f>
        <v>35828</v>
      </c>
      <c r="I844" s="229"/>
      <c r="J844" s="230">
        <f>H844/$F844*100</f>
        <v>96.691315377557075</v>
      </c>
      <c r="K844" s="230"/>
      <c r="L844" s="229">
        <f>SUM(L847:L903)</f>
        <v>33887</v>
      </c>
      <c r="M844" s="229"/>
      <c r="N844" s="230">
        <f>L844/$F844*100</f>
        <v>91.453014519350134</v>
      </c>
      <c r="O844" s="230"/>
      <c r="P844" s="229">
        <f>SUM(P847:P903)</f>
        <v>32154</v>
      </c>
      <c r="Q844" s="229"/>
      <c r="R844" s="230">
        <f>P844/$F844*100</f>
        <v>86.776056566092734</v>
      </c>
      <c r="S844" s="230"/>
      <c r="T844" s="229">
        <v>0</v>
      </c>
      <c r="U844" s="229"/>
      <c r="V844" s="230">
        <v>0</v>
      </c>
      <c r="W844" s="230"/>
      <c r="X844" s="229">
        <v>0</v>
      </c>
      <c r="Y844" s="229"/>
      <c r="Z844" s="230">
        <v>0</v>
      </c>
      <c r="AA844" s="230"/>
    </row>
    <row r="845" spans="1:27" x14ac:dyDescent="0.3">
      <c r="A845" s="228"/>
      <c r="B845" s="282" t="s">
        <v>42</v>
      </c>
      <c r="C845" s="281"/>
      <c r="D845" s="281"/>
      <c r="E845" s="114"/>
      <c r="F845" s="229"/>
      <c r="G845" s="229"/>
      <c r="H845" s="229"/>
      <c r="I845" s="229"/>
      <c r="J845" s="230"/>
      <c r="K845" s="230"/>
      <c r="L845" s="229"/>
      <c r="M845" s="229"/>
      <c r="N845" s="230"/>
      <c r="O845" s="230"/>
      <c r="P845" s="229"/>
      <c r="Q845" s="229"/>
      <c r="R845" s="230"/>
      <c r="S845" s="230"/>
      <c r="T845" s="229"/>
      <c r="U845" s="229"/>
      <c r="V845" s="230"/>
      <c r="W845" s="230"/>
      <c r="X845" s="229"/>
      <c r="Y845" s="229"/>
      <c r="Z845" s="230"/>
      <c r="AA845" s="230"/>
    </row>
    <row r="846" spans="1:27" s="224" customFormat="1" ht="4.8" customHeight="1" x14ac:dyDescent="0.3">
      <c r="A846" s="18"/>
      <c r="B846" s="86"/>
      <c r="C846" s="86"/>
      <c r="D846" s="86"/>
      <c r="E846" s="164"/>
      <c r="F846" s="367"/>
      <c r="G846" s="367"/>
      <c r="H846" s="367"/>
      <c r="I846" s="367"/>
      <c r="J846" s="327"/>
      <c r="K846" s="327"/>
      <c r="L846" s="367"/>
      <c r="M846" s="367"/>
      <c r="N846" s="327"/>
      <c r="O846" s="327"/>
      <c r="P846" s="367"/>
      <c r="Q846" s="367"/>
      <c r="R846" s="327"/>
      <c r="S846" s="327"/>
      <c r="T846" s="367"/>
      <c r="U846" s="367"/>
      <c r="V846" s="327"/>
      <c r="W846" s="327"/>
      <c r="X846" s="367"/>
      <c r="Y846" s="367"/>
      <c r="Z846" s="327"/>
      <c r="AA846" s="327"/>
    </row>
    <row r="847" spans="1:27" x14ac:dyDescent="0.3">
      <c r="A847" s="18"/>
      <c r="B847" s="86"/>
      <c r="C847" s="258" t="s">
        <v>127</v>
      </c>
      <c r="D847" s="258"/>
      <c r="E847" s="258"/>
      <c r="F847" s="329">
        <v>176</v>
      </c>
      <c r="G847" s="329"/>
      <c r="H847" s="329">
        <v>172</v>
      </c>
      <c r="I847" s="329"/>
      <c r="J847" s="382">
        <f t="shared" ref="J847:J903" si="403">+H847/$F847*100</f>
        <v>97.727272727272734</v>
      </c>
      <c r="K847" s="382"/>
      <c r="L847" s="329">
        <v>166</v>
      </c>
      <c r="M847" s="329"/>
      <c r="N847" s="382">
        <f>+L847/$F847*100</f>
        <v>94.318181818181827</v>
      </c>
      <c r="O847" s="382"/>
      <c r="P847" s="329">
        <v>161</v>
      </c>
      <c r="Q847" s="329"/>
      <c r="R847" s="382">
        <f t="shared" ref="R847" si="404">+P847/$F847*100</f>
        <v>91.477272727272734</v>
      </c>
      <c r="S847" s="382"/>
      <c r="T847" s="329">
        <v>0</v>
      </c>
      <c r="U847" s="329"/>
      <c r="V847" s="329">
        <v>0</v>
      </c>
      <c r="W847" s="329"/>
      <c r="X847" s="329">
        <v>0</v>
      </c>
      <c r="Y847" s="329"/>
      <c r="Z847" s="329">
        <v>0</v>
      </c>
      <c r="AA847" s="329"/>
    </row>
    <row r="848" spans="1:27" x14ac:dyDescent="0.3">
      <c r="A848" s="18"/>
      <c r="B848" s="86"/>
      <c r="C848" s="137" t="s">
        <v>128</v>
      </c>
      <c r="D848" s="137"/>
      <c r="E848" s="137"/>
      <c r="F848" s="329"/>
      <c r="G848" s="329"/>
      <c r="H848" s="329"/>
      <c r="I848" s="329"/>
      <c r="J848" s="382"/>
      <c r="K848" s="382"/>
      <c r="L848" s="329"/>
      <c r="M848" s="329"/>
      <c r="N848" s="382"/>
      <c r="O848" s="382"/>
      <c r="P848" s="329"/>
      <c r="Q848" s="329"/>
      <c r="R848" s="382"/>
      <c r="S848" s="382"/>
      <c r="T848" s="329"/>
      <c r="U848" s="329"/>
      <c r="V848" s="329"/>
      <c r="W848" s="329"/>
      <c r="X848" s="329"/>
      <c r="Y848" s="329"/>
      <c r="Z848" s="329"/>
      <c r="AA848" s="329"/>
    </row>
    <row r="849" spans="1:27" x14ac:dyDescent="0.3">
      <c r="A849" s="18"/>
      <c r="B849" s="86"/>
      <c r="C849" s="370" t="s">
        <v>173</v>
      </c>
      <c r="D849" s="370"/>
      <c r="E849" s="370"/>
      <c r="F849" s="329"/>
      <c r="G849" s="329"/>
      <c r="H849" s="329"/>
      <c r="I849" s="329"/>
      <c r="J849" s="382"/>
      <c r="K849" s="382"/>
      <c r="L849" s="329"/>
      <c r="M849" s="329"/>
      <c r="N849" s="382"/>
      <c r="O849" s="382"/>
      <c r="P849" s="329"/>
      <c r="Q849" s="329"/>
      <c r="R849" s="382"/>
      <c r="S849" s="382"/>
      <c r="T849" s="329"/>
      <c r="U849" s="329"/>
      <c r="V849" s="329"/>
      <c r="W849" s="329"/>
      <c r="X849" s="329"/>
      <c r="Y849" s="329"/>
      <c r="Z849" s="329"/>
      <c r="AA849" s="329"/>
    </row>
    <row r="850" spans="1:27" x14ac:dyDescent="0.3">
      <c r="A850" s="18"/>
      <c r="B850" s="86"/>
      <c r="C850" s="22" t="s">
        <v>160</v>
      </c>
      <c r="D850" s="22"/>
      <c r="E850" s="22"/>
      <c r="F850" s="329"/>
      <c r="G850" s="329"/>
      <c r="H850" s="329"/>
      <c r="I850" s="329"/>
      <c r="J850" s="382"/>
      <c r="K850" s="382"/>
      <c r="L850" s="329"/>
      <c r="M850" s="329"/>
      <c r="N850" s="382"/>
      <c r="O850" s="382"/>
      <c r="P850" s="329"/>
      <c r="Q850" s="329"/>
      <c r="R850" s="382"/>
      <c r="S850" s="382"/>
      <c r="T850" s="329"/>
      <c r="U850" s="329"/>
      <c r="V850" s="329"/>
      <c r="W850" s="329"/>
      <c r="X850" s="329"/>
      <c r="Y850" s="329"/>
      <c r="Z850" s="329"/>
      <c r="AA850" s="329"/>
    </row>
    <row r="851" spans="1:27" ht="4.8" customHeight="1" x14ac:dyDescent="0.3">
      <c r="A851" s="18"/>
      <c r="B851" s="86"/>
      <c r="C851" s="164"/>
      <c r="D851" s="164"/>
      <c r="E851" s="164"/>
      <c r="F851" s="329"/>
      <c r="G851" s="329"/>
      <c r="H851" s="329"/>
      <c r="I851" s="329"/>
      <c r="J851" s="382"/>
      <c r="K851" s="382"/>
      <c r="L851" s="329"/>
      <c r="M851" s="329"/>
      <c r="N851" s="382"/>
      <c r="O851" s="382"/>
      <c r="P851" s="329"/>
      <c r="Q851" s="329"/>
      <c r="R851" s="382"/>
      <c r="S851" s="382"/>
      <c r="T851" s="329"/>
      <c r="U851" s="329"/>
      <c r="V851" s="329"/>
      <c r="W851" s="329"/>
      <c r="X851" s="329"/>
      <c r="Y851" s="329"/>
      <c r="Z851" s="329"/>
      <c r="AA851" s="329"/>
    </row>
    <row r="852" spans="1:27" ht="13.2" customHeight="1" x14ac:dyDescent="0.3">
      <c r="A852" s="18"/>
      <c r="B852" s="86"/>
      <c r="C852" s="258" t="s">
        <v>212</v>
      </c>
      <c r="D852" s="261"/>
      <c r="E852" s="261"/>
      <c r="F852" s="329">
        <v>156</v>
      </c>
      <c r="G852" s="329"/>
      <c r="H852" s="329">
        <v>149</v>
      </c>
      <c r="I852" s="329"/>
      <c r="J852" s="382">
        <f t="shared" si="403"/>
        <v>95.512820512820511</v>
      </c>
      <c r="K852" s="382"/>
      <c r="L852" s="329">
        <v>144</v>
      </c>
      <c r="M852" s="329"/>
      <c r="N852" s="382">
        <f>+L852/$F852*100</f>
        <v>92.307692307692307</v>
      </c>
      <c r="O852" s="382"/>
      <c r="P852" s="329">
        <v>139</v>
      </c>
      <c r="Q852" s="329"/>
      <c r="R852" s="382">
        <f t="shared" ref="R852" si="405">+P852/$F852*100</f>
        <v>89.102564102564102</v>
      </c>
      <c r="S852" s="382"/>
      <c r="T852" s="329">
        <v>0</v>
      </c>
      <c r="U852" s="329"/>
      <c r="V852" s="329">
        <v>0</v>
      </c>
      <c r="W852" s="329"/>
      <c r="X852" s="329">
        <v>0</v>
      </c>
      <c r="Y852" s="329"/>
      <c r="Z852" s="329">
        <v>0</v>
      </c>
      <c r="AA852" s="329"/>
    </row>
    <row r="853" spans="1:27" ht="13.2" customHeight="1" x14ac:dyDescent="0.3">
      <c r="A853" s="18"/>
      <c r="B853" s="86"/>
      <c r="C853" s="258" t="s">
        <v>161</v>
      </c>
      <c r="D853" s="258"/>
      <c r="E853" s="258"/>
      <c r="F853" s="329"/>
      <c r="G853" s="329"/>
      <c r="H853" s="329"/>
      <c r="I853" s="329"/>
      <c r="J853" s="382"/>
      <c r="K853" s="382"/>
      <c r="L853" s="329"/>
      <c r="M853" s="329"/>
      <c r="N853" s="382"/>
      <c r="O853" s="382"/>
      <c r="P853" s="329"/>
      <c r="Q853" s="329"/>
      <c r="R853" s="382"/>
      <c r="S853" s="382"/>
      <c r="T853" s="329"/>
      <c r="U853" s="329"/>
      <c r="V853" s="329"/>
      <c r="W853" s="329"/>
      <c r="X853" s="329"/>
      <c r="Y853" s="329"/>
      <c r="Z853" s="329"/>
      <c r="AA853" s="329"/>
    </row>
    <row r="854" spans="1:27" ht="13.2" customHeight="1" x14ac:dyDescent="0.3">
      <c r="A854" s="18"/>
      <c r="B854" s="86"/>
      <c r="C854" s="370" t="s">
        <v>213</v>
      </c>
      <c r="D854" s="261"/>
      <c r="E854" s="261"/>
      <c r="F854" s="329"/>
      <c r="G854" s="329"/>
      <c r="H854" s="329"/>
      <c r="I854" s="329"/>
      <c r="J854" s="382"/>
      <c r="K854" s="382"/>
      <c r="L854" s="329"/>
      <c r="M854" s="329"/>
      <c r="N854" s="382"/>
      <c r="O854" s="382"/>
      <c r="P854" s="329"/>
      <c r="Q854" s="329"/>
      <c r="R854" s="382"/>
      <c r="S854" s="382"/>
      <c r="T854" s="329"/>
      <c r="U854" s="329"/>
      <c r="V854" s="329"/>
      <c r="W854" s="329"/>
      <c r="X854" s="329"/>
      <c r="Y854" s="329"/>
      <c r="Z854" s="329"/>
      <c r="AA854" s="329"/>
    </row>
    <row r="855" spans="1:27" ht="13.2" customHeight="1" x14ac:dyDescent="0.3">
      <c r="A855" s="18"/>
      <c r="B855" s="86"/>
      <c r="C855" s="370" t="s">
        <v>174</v>
      </c>
      <c r="D855" s="370"/>
      <c r="E855" s="370"/>
      <c r="F855" s="329"/>
      <c r="G855" s="329"/>
      <c r="H855" s="329"/>
      <c r="I855" s="329"/>
      <c r="J855" s="382"/>
      <c r="K855" s="382"/>
      <c r="L855" s="329"/>
      <c r="M855" s="329"/>
      <c r="N855" s="382"/>
      <c r="O855" s="382"/>
      <c r="P855" s="329"/>
      <c r="Q855" s="329"/>
      <c r="R855" s="382"/>
      <c r="S855" s="382"/>
      <c r="T855" s="329"/>
      <c r="U855" s="329"/>
      <c r="V855" s="329"/>
      <c r="W855" s="329"/>
      <c r="X855" s="329"/>
      <c r="Y855" s="329"/>
      <c r="Z855" s="329"/>
      <c r="AA855" s="329"/>
    </row>
    <row r="856" spans="1:27" ht="4.8" customHeight="1" x14ac:dyDescent="0.3">
      <c r="A856" s="18"/>
      <c r="B856" s="86"/>
      <c r="C856" s="164"/>
      <c r="D856" s="164"/>
      <c r="E856" s="164"/>
      <c r="F856" s="329"/>
      <c r="G856" s="329"/>
      <c r="H856" s="329"/>
      <c r="I856" s="329"/>
      <c r="J856" s="382"/>
      <c r="K856" s="382"/>
      <c r="L856" s="329"/>
      <c r="M856" s="329"/>
      <c r="N856" s="382"/>
      <c r="O856" s="382"/>
      <c r="P856" s="329"/>
      <c r="Q856" s="329"/>
      <c r="R856" s="382"/>
      <c r="S856" s="382"/>
      <c r="T856" s="329"/>
      <c r="U856" s="329"/>
      <c r="V856" s="329"/>
      <c r="W856" s="329"/>
      <c r="X856" s="329"/>
      <c r="Y856" s="329"/>
      <c r="Z856" s="329"/>
      <c r="AA856" s="329"/>
    </row>
    <row r="857" spans="1:27" x14ac:dyDescent="0.3">
      <c r="A857" s="18"/>
      <c r="B857" s="86"/>
      <c r="C857" s="383" t="s">
        <v>185</v>
      </c>
      <c r="D857" s="383"/>
      <c r="E857" s="383"/>
      <c r="F857" s="329">
        <v>14554</v>
      </c>
      <c r="G857" s="329"/>
      <c r="H857" s="329">
        <v>14078</v>
      </c>
      <c r="I857" s="329"/>
      <c r="J857" s="382">
        <f t="shared" si="403"/>
        <v>96.72942146488937</v>
      </c>
      <c r="K857" s="382"/>
      <c r="L857" s="329">
        <v>13247</v>
      </c>
      <c r="M857" s="329"/>
      <c r="N857" s="382">
        <f>+L857/$F857*100</f>
        <v>91.019650955063895</v>
      </c>
      <c r="O857" s="382"/>
      <c r="P857" s="329">
        <v>12536</v>
      </c>
      <c r="Q857" s="329"/>
      <c r="R857" s="382">
        <f t="shared" ref="R857" si="406">+P857/$F857*100</f>
        <v>86.134396042325136</v>
      </c>
      <c r="S857" s="382"/>
      <c r="T857" s="329">
        <v>0</v>
      </c>
      <c r="U857" s="329"/>
      <c r="V857" s="329">
        <v>0</v>
      </c>
      <c r="W857" s="329"/>
      <c r="X857" s="329">
        <v>0</v>
      </c>
      <c r="Y857" s="329"/>
      <c r="Z857" s="329">
        <v>0</v>
      </c>
      <c r="AA857" s="329"/>
    </row>
    <row r="858" spans="1:27" x14ac:dyDescent="0.3">
      <c r="A858" s="18"/>
      <c r="B858" s="86"/>
      <c r="C858" s="385" t="s">
        <v>186</v>
      </c>
      <c r="D858" s="385"/>
      <c r="E858" s="385"/>
      <c r="F858" s="329"/>
      <c r="G858" s="329"/>
      <c r="H858" s="329"/>
      <c r="I858" s="329"/>
      <c r="J858" s="382"/>
      <c r="K858" s="382"/>
      <c r="L858" s="329"/>
      <c r="M858" s="329"/>
      <c r="N858" s="382"/>
      <c r="O858" s="382"/>
      <c r="P858" s="329"/>
      <c r="Q858" s="329"/>
      <c r="R858" s="382"/>
      <c r="S858" s="382"/>
      <c r="T858" s="329"/>
      <c r="U858" s="329"/>
      <c r="V858" s="329"/>
      <c r="W858" s="329"/>
      <c r="X858" s="329"/>
      <c r="Y858" s="329"/>
      <c r="Z858" s="329"/>
      <c r="AA858" s="329"/>
    </row>
    <row r="859" spans="1:27" ht="4.8" customHeight="1" x14ac:dyDescent="0.3">
      <c r="A859" s="18"/>
      <c r="B859" s="86"/>
      <c r="C859" s="164"/>
      <c r="D859" s="164"/>
      <c r="E859" s="164"/>
      <c r="F859" s="329"/>
      <c r="G859" s="329"/>
      <c r="H859" s="329"/>
      <c r="I859" s="329"/>
      <c r="J859" s="382"/>
      <c r="K859" s="382"/>
      <c r="L859" s="329"/>
      <c r="M859" s="329"/>
      <c r="N859" s="382"/>
      <c r="O859" s="382"/>
      <c r="P859" s="329"/>
      <c r="Q859" s="329"/>
      <c r="R859" s="382"/>
      <c r="S859" s="382"/>
      <c r="T859" s="329"/>
      <c r="U859" s="329"/>
      <c r="V859" s="329"/>
      <c r="W859" s="329"/>
      <c r="X859" s="329"/>
      <c r="Y859" s="329"/>
      <c r="Z859" s="329"/>
      <c r="AA859" s="329"/>
    </row>
    <row r="860" spans="1:27" x14ac:dyDescent="0.3">
      <c r="A860" s="18"/>
      <c r="B860" s="86"/>
      <c r="C860" s="383" t="s">
        <v>74</v>
      </c>
      <c r="D860" s="383"/>
      <c r="E860" s="383"/>
      <c r="F860" s="329">
        <v>1761</v>
      </c>
      <c r="G860" s="329"/>
      <c r="H860" s="329">
        <v>1698</v>
      </c>
      <c r="I860" s="329"/>
      <c r="J860" s="382">
        <f t="shared" si="403"/>
        <v>96.422487223168645</v>
      </c>
      <c r="K860" s="382"/>
      <c r="L860" s="329">
        <v>1615</v>
      </c>
      <c r="M860" s="329"/>
      <c r="N860" s="382">
        <f>+L860/$F860*100</f>
        <v>91.709256104486087</v>
      </c>
      <c r="O860" s="382"/>
      <c r="P860" s="329">
        <v>1521</v>
      </c>
      <c r="Q860" s="329"/>
      <c r="R860" s="382">
        <f t="shared" ref="R860" si="407">+P860/$F860*100</f>
        <v>86.371379897785346</v>
      </c>
      <c r="S860" s="382"/>
      <c r="T860" s="329">
        <v>0</v>
      </c>
      <c r="U860" s="329"/>
      <c r="V860" s="329">
        <v>0</v>
      </c>
      <c r="W860" s="329"/>
      <c r="X860" s="329">
        <v>0</v>
      </c>
      <c r="Y860" s="329"/>
      <c r="Z860" s="329">
        <v>0</v>
      </c>
      <c r="AA860" s="329"/>
    </row>
    <row r="861" spans="1:27" x14ac:dyDescent="0.3">
      <c r="A861" s="18"/>
      <c r="B861" s="86"/>
      <c r="C861" s="385" t="s">
        <v>75</v>
      </c>
      <c r="D861" s="385"/>
      <c r="E861" s="385"/>
      <c r="F861" s="329"/>
      <c r="G861" s="329"/>
      <c r="H861" s="329"/>
      <c r="I861" s="329"/>
      <c r="J861" s="382"/>
      <c r="K861" s="382"/>
      <c r="L861" s="329"/>
      <c r="M861" s="329"/>
      <c r="N861" s="382"/>
      <c r="O861" s="382"/>
      <c r="P861" s="329"/>
      <c r="Q861" s="329"/>
      <c r="R861" s="382"/>
      <c r="S861" s="382"/>
      <c r="T861" s="329"/>
      <c r="U861" s="329"/>
      <c r="V861" s="329"/>
      <c r="W861" s="329"/>
      <c r="X861" s="329"/>
      <c r="Y861" s="329"/>
      <c r="Z861" s="329"/>
      <c r="AA861" s="329"/>
    </row>
    <row r="862" spans="1:27" ht="4.8" customHeight="1" x14ac:dyDescent="0.3">
      <c r="A862" s="18"/>
      <c r="B862" s="86"/>
      <c r="C862" s="164"/>
      <c r="D862" s="164"/>
      <c r="E862" s="164"/>
      <c r="F862" s="329"/>
      <c r="G862" s="329"/>
      <c r="H862" s="329"/>
      <c r="I862" s="329"/>
      <c r="J862" s="382"/>
      <c r="K862" s="382"/>
      <c r="L862" s="329"/>
      <c r="M862" s="329"/>
      <c r="N862" s="382"/>
      <c r="O862" s="382"/>
      <c r="P862" s="329"/>
      <c r="Q862" s="329"/>
      <c r="R862" s="382"/>
      <c r="S862" s="382"/>
      <c r="T862" s="329"/>
      <c r="U862" s="329"/>
      <c r="V862" s="329"/>
      <c r="W862" s="329"/>
      <c r="X862" s="329"/>
      <c r="Y862" s="329"/>
      <c r="Z862" s="329"/>
      <c r="AA862" s="329"/>
    </row>
    <row r="863" spans="1:27" x14ac:dyDescent="0.3">
      <c r="A863" s="18"/>
      <c r="B863" s="86"/>
      <c r="C863" s="383" t="s">
        <v>76</v>
      </c>
      <c r="D863" s="383"/>
      <c r="E863" s="383"/>
      <c r="F863" s="329">
        <v>187</v>
      </c>
      <c r="G863" s="329"/>
      <c r="H863" s="329">
        <v>185</v>
      </c>
      <c r="I863" s="329"/>
      <c r="J863" s="382">
        <f t="shared" si="403"/>
        <v>98.930481283422452</v>
      </c>
      <c r="K863" s="382"/>
      <c r="L863" s="329">
        <v>177</v>
      </c>
      <c r="M863" s="329"/>
      <c r="N863" s="382">
        <f>+L863/$F863*100</f>
        <v>94.652406417112303</v>
      </c>
      <c r="O863" s="382"/>
      <c r="P863" s="329">
        <v>172</v>
      </c>
      <c r="Q863" s="329"/>
      <c r="R863" s="382">
        <f t="shared" ref="R863" si="408">+P863/$F863*100</f>
        <v>91.978609625668454</v>
      </c>
      <c r="S863" s="382"/>
      <c r="T863" s="329">
        <v>0</v>
      </c>
      <c r="U863" s="329"/>
      <c r="V863" s="329">
        <v>0</v>
      </c>
      <c r="W863" s="329"/>
      <c r="X863" s="329">
        <v>0</v>
      </c>
      <c r="Y863" s="329"/>
      <c r="Z863" s="329">
        <v>0</v>
      </c>
      <c r="AA863" s="329"/>
    </row>
    <row r="864" spans="1:27" x14ac:dyDescent="0.3">
      <c r="A864" s="18"/>
      <c r="B864" s="86"/>
      <c r="C864" s="385" t="s">
        <v>77</v>
      </c>
      <c r="D864" s="385"/>
      <c r="E864" s="385"/>
      <c r="F864" s="329"/>
      <c r="G864" s="329"/>
      <c r="H864" s="329"/>
      <c r="I864" s="329"/>
      <c r="J864" s="382"/>
      <c r="K864" s="382"/>
      <c r="L864" s="329"/>
      <c r="M864" s="329"/>
      <c r="N864" s="382"/>
      <c r="O864" s="382"/>
      <c r="P864" s="329"/>
      <c r="Q864" s="329"/>
      <c r="R864" s="382"/>
      <c r="S864" s="382"/>
      <c r="T864" s="329"/>
      <c r="U864" s="329"/>
      <c r="V864" s="329"/>
      <c r="W864" s="329"/>
      <c r="X864" s="329"/>
      <c r="Y864" s="329"/>
      <c r="Z864" s="329"/>
      <c r="AA864" s="329"/>
    </row>
    <row r="865" spans="1:27" ht="4.8" customHeight="1" x14ac:dyDescent="0.3">
      <c r="A865" s="18"/>
      <c r="B865" s="86"/>
      <c r="C865" s="164"/>
      <c r="D865" s="164"/>
      <c r="E865" s="164"/>
      <c r="F865" s="329"/>
      <c r="G865" s="329"/>
      <c r="H865" s="329"/>
      <c r="I865" s="329"/>
      <c r="J865" s="382"/>
      <c r="K865" s="382"/>
      <c r="L865" s="329"/>
      <c r="M865" s="329"/>
      <c r="N865" s="382"/>
      <c r="O865" s="382"/>
      <c r="P865" s="329"/>
      <c r="Q865" s="329"/>
      <c r="R865" s="382"/>
      <c r="S865" s="382"/>
      <c r="T865" s="329"/>
      <c r="U865" s="329"/>
      <c r="V865" s="329"/>
      <c r="W865" s="329"/>
      <c r="X865" s="329"/>
      <c r="Y865" s="329"/>
      <c r="Z865" s="329"/>
      <c r="AA865" s="329"/>
    </row>
    <row r="866" spans="1:27" x14ac:dyDescent="0.3">
      <c r="A866" s="18"/>
      <c r="B866" s="86"/>
      <c r="C866" s="258" t="s">
        <v>78</v>
      </c>
      <c r="D866" s="258"/>
      <c r="E866" s="258"/>
      <c r="F866" s="329">
        <v>2309</v>
      </c>
      <c r="G866" s="329"/>
      <c r="H866" s="329">
        <v>2216</v>
      </c>
      <c r="I866" s="329"/>
      <c r="J866" s="382">
        <f t="shared" si="403"/>
        <v>95.972282373321775</v>
      </c>
      <c r="K866" s="382"/>
      <c r="L866" s="329">
        <v>2092</v>
      </c>
      <c r="M866" s="329"/>
      <c r="N866" s="382">
        <f>+L866/$F866*100</f>
        <v>90.601992204417485</v>
      </c>
      <c r="O866" s="382"/>
      <c r="P866" s="329">
        <v>1955</v>
      </c>
      <c r="Q866" s="329"/>
      <c r="R866" s="382">
        <f t="shared" ref="R866" si="409">+P866/$F866*100</f>
        <v>84.668687743611954</v>
      </c>
      <c r="S866" s="382"/>
      <c r="T866" s="329">
        <v>0</v>
      </c>
      <c r="U866" s="329"/>
      <c r="V866" s="329">
        <v>0</v>
      </c>
      <c r="W866" s="329"/>
      <c r="X866" s="329">
        <v>0</v>
      </c>
      <c r="Y866" s="329"/>
      <c r="Z866" s="329">
        <v>0</v>
      </c>
      <c r="AA866" s="329"/>
    </row>
    <row r="867" spans="1:27" x14ac:dyDescent="0.3">
      <c r="A867" s="18"/>
      <c r="B867" s="86"/>
      <c r="C867" s="370" t="s">
        <v>141</v>
      </c>
      <c r="D867" s="370"/>
      <c r="E867" s="370"/>
      <c r="F867" s="329"/>
      <c r="G867" s="329"/>
      <c r="H867" s="329"/>
      <c r="I867" s="329"/>
      <c r="J867" s="382"/>
      <c r="K867" s="382"/>
      <c r="L867" s="329"/>
      <c r="M867" s="329"/>
      <c r="N867" s="382"/>
      <c r="O867" s="382"/>
      <c r="P867" s="329"/>
      <c r="Q867" s="329"/>
      <c r="R867" s="382"/>
      <c r="S867" s="382"/>
      <c r="T867" s="329"/>
      <c r="U867" s="329"/>
      <c r="V867" s="329"/>
      <c r="W867" s="329"/>
      <c r="X867" s="329"/>
      <c r="Y867" s="329"/>
      <c r="Z867" s="329"/>
      <c r="AA867" s="329"/>
    </row>
    <row r="868" spans="1:27" ht="4.8" customHeight="1" x14ac:dyDescent="0.3">
      <c r="A868" s="18"/>
      <c r="B868" s="86"/>
      <c r="C868" s="164"/>
      <c r="D868" s="164"/>
      <c r="E868" s="164"/>
      <c r="F868" s="329"/>
      <c r="G868" s="329"/>
      <c r="H868" s="329"/>
      <c r="I868" s="329"/>
      <c r="J868" s="382"/>
      <c r="K868" s="382"/>
      <c r="L868" s="329"/>
      <c r="M868" s="329"/>
      <c r="N868" s="382"/>
      <c r="O868" s="382"/>
      <c r="P868" s="329"/>
      <c r="Q868" s="329"/>
      <c r="R868" s="382"/>
      <c r="S868" s="382"/>
      <c r="T868" s="329"/>
      <c r="U868" s="329"/>
      <c r="V868" s="329"/>
      <c r="W868" s="329"/>
      <c r="X868" s="329"/>
      <c r="Y868" s="329"/>
      <c r="Z868" s="329"/>
      <c r="AA868" s="329"/>
    </row>
    <row r="869" spans="1:27" x14ac:dyDescent="0.3">
      <c r="A869" s="18"/>
      <c r="B869" s="86"/>
      <c r="C869" s="258" t="s">
        <v>79</v>
      </c>
      <c r="D869" s="258"/>
      <c r="E869" s="258"/>
      <c r="F869" s="329">
        <v>2537</v>
      </c>
      <c r="G869" s="329"/>
      <c r="H869" s="329">
        <v>2441</v>
      </c>
      <c r="I869" s="329"/>
      <c r="J869" s="382">
        <f t="shared" si="403"/>
        <v>96.216003153330703</v>
      </c>
      <c r="K869" s="382"/>
      <c r="L869" s="329">
        <v>2308</v>
      </c>
      <c r="M869" s="329"/>
      <c r="N869" s="382">
        <f>+L869/$F869*100</f>
        <v>90.973590855340959</v>
      </c>
      <c r="O869" s="382"/>
      <c r="P869" s="329">
        <v>2164</v>
      </c>
      <c r="Q869" s="329"/>
      <c r="R869" s="382">
        <f t="shared" ref="R869" si="410">+P869/$F869*100</f>
        <v>85.297595585337021</v>
      </c>
      <c r="S869" s="382"/>
      <c r="T869" s="329">
        <v>0</v>
      </c>
      <c r="U869" s="329"/>
      <c r="V869" s="329">
        <v>0</v>
      </c>
      <c r="W869" s="329"/>
      <c r="X869" s="329">
        <v>0</v>
      </c>
      <c r="Y869" s="329"/>
      <c r="Z869" s="329">
        <v>0</v>
      </c>
      <c r="AA869" s="329"/>
    </row>
    <row r="870" spans="1:27" x14ac:dyDescent="0.3">
      <c r="A870" s="18"/>
      <c r="B870" s="86"/>
      <c r="C870" s="387" t="s">
        <v>80</v>
      </c>
      <c r="D870" s="387"/>
      <c r="E870" s="387"/>
      <c r="F870" s="329"/>
      <c r="G870" s="329"/>
      <c r="H870" s="329"/>
      <c r="I870" s="329"/>
      <c r="J870" s="382"/>
      <c r="K870" s="382"/>
      <c r="L870" s="329"/>
      <c r="M870" s="329"/>
      <c r="N870" s="382"/>
      <c r="O870" s="382"/>
      <c r="P870" s="329"/>
      <c r="Q870" s="329"/>
      <c r="R870" s="382"/>
      <c r="S870" s="382"/>
      <c r="T870" s="329"/>
      <c r="U870" s="329"/>
      <c r="V870" s="329"/>
      <c r="W870" s="329"/>
      <c r="X870" s="329"/>
      <c r="Y870" s="329"/>
      <c r="Z870" s="329"/>
      <c r="AA870" s="329"/>
    </row>
    <row r="871" spans="1:27" ht="4.8" customHeight="1" x14ac:dyDescent="0.3">
      <c r="A871" s="18"/>
      <c r="B871" s="86"/>
      <c r="C871" s="86"/>
      <c r="D871" s="86"/>
      <c r="E871" s="164"/>
      <c r="F871" s="329"/>
      <c r="G871" s="329"/>
      <c r="H871" s="329"/>
      <c r="I871" s="329"/>
      <c r="J871" s="382"/>
      <c r="K871" s="382"/>
      <c r="L871" s="329"/>
      <c r="M871" s="329"/>
      <c r="N871" s="382"/>
      <c r="O871" s="382"/>
      <c r="P871" s="329"/>
      <c r="Q871" s="329"/>
      <c r="R871" s="382"/>
      <c r="S871" s="382"/>
      <c r="T871" s="329"/>
      <c r="U871" s="329"/>
      <c r="V871" s="329"/>
      <c r="W871" s="329"/>
      <c r="X871" s="329"/>
      <c r="Y871" s="329"/>
      <c r="Z871" s="329"/>
      <c r="AA871" s="329"/>
    </row>
    <row r="872" spans="1:27" x14ac:dyDescent="0.3">
      <c r="A872" s="18"/>
      <c r="B872" s="86"/>
      <c r="C872" s="252" t="s">
        <v>81</v>
      </c>
      <c r="D872" s="252"/>
      <c r="E872" s="252"/>
      <c r="F872" s="329">
        <v>3548</v>
      </c>
      <c r="G872" s="329"/>
      <c r="H872" s="329">
        <v>3449</v>
      </c>
      <c r="I872" s="329"/>
      <c r="J872" s="382">
        <f t="shared" si="403"/>
        <v>97.209695603156703</v>
      </c>
      <c r="K872" s="382"/>
      <c r="L872" s="329">
        <v>3300</v>
      </c>
      <c r="M872" s="329"/>
      <c r="N872" s="382">
        <f>+L872/$F872*100</f>
        <v>93.010146561443065</v>
      </c>
      <c r="O872" s="382"/>
      <c r="P872" s="329">
        <v>3157</v>
      </c>
      <c r="Q872" s="329"/>
      <c r="R872" s="382">
        <f t="shared" ref="R872" si="411">+P872/$F872*100</f>
        <v>88.979706877113856</v>
      </c>
      <c r="S872" s="382"/>
      <c r="T872" s="329">
        <v>0</v>
      </c>
      <c r="U872" s="329"/>
      <c r="V872" s="329">
        <v>0</v>
      </c>
      <c r="W872" s="329"/>
      <c r="X872" s="329">
        <v>0</v>
      </c>
      <c r="Y872" s="329"/>
      <c r="Z872" s="329">
        <v>0</v>
      </c>
      <c r="AA872" s="329"/>
    </row>
    <row r="873" spans="1:27" x14ac:dyDescent="0.3">
      <c r="A873" s="18"/>
      <c r="B873" s="86"/>
      <c r="C873" s="387" t="s">
        <v>82</v>
      </c>
      <c r="D873" s="387"/>
      <c r="E873" s="387"/>
      <c r="F873" s="329"/>
      <c r="G873" s="329"/>
      <c r="H873" s="329"/>
      <c r="I873" s="329"/>
      <c r="J873" s="382"/>
      <c r="K873" s="382"/>
      <c r="L873" s="329"/>
      <c r="M873" s="329"/>
      <c r="N873" s="382"/>
      <c r="O873" s="382"/>
      <c r="P873" s="329"/>
      <c r="Q873" s="329"/>
      <c r="R873" s="382"/>
      <c r="S873" s="382"/>
      <c r="T873" s="329"/>
      <c r="U873" s="329"/>
      <c r="V873" s="329"/>
      <c r="W873" s="329"/>
      <c r="X873" s="329"/>
      <c r="Y873" s="329"/>
      <c r="Z873" s="329"/>
      <c r="AA873" s="329"/>
    </row>
    <row r="874" spans="1:27" ht="4.8" customHeight="1" x14ac:dyDescent="0.3">
      <c r="A874" s="18"/>
      <c r="B874" s="86"/>
      <c r="C874" s="86"/>
      <c r="D874" s="86"/>
      <c r="E874" s="164"/>
      <c r="F874" s="329"/>
      <c r="G874" s="329"/>
      <c r="H874" s="329"/>
      <c r="I874" s="329"/>
      <c r="J874" s="382"/>
      <c r="K874" s="382"/>
      <c r="L874" s="329"/>
      <c r="M874" s="329"/>
      <c r="N874" s="382"/>
      <c r="O874" s="382"/>
      <c r="P874" s="329"/>
      <c r="Q874" s="329"/>
      <c r="R874" s="382"/>
      <c r="S874" s="382"/>
      <c r="T874" s="329"/>
      <c r="U874" s="329"/>
      <c r="V874" s="329"/>
      <c r="W874" s="329"/>
      <c r="X874" s="329"/>
      <c r="Y874" s="329"/>
      <c r="Z874" s="329"/>
      <c r="AA874" s="329"/>
    </row>
    <row r="875" spans="1:27" x14ac:dyDescent="0.3">
      <c r="A875" s="18"/>
      <c r="B875" s="86"/>
      <c r="C875" s="252" t="s">
        <v>83</v>
      </c>
      <c r="D875" s="252"/>
      <c r="E875" s="252"/>
      <c r="F875" s="329">
        <v>1966</v>
      </c>
      <c r="G875" s="329"/>
      <c r="H875" s="329">
        <v>1889</v>
      </c>
      <c r="I875" s="329"/>
      <c r="J875" s="382">
        <f t="shared" si="403"/>
        <v>96.083418107833168</v>
      </c>
      <c r="K875" s="382"/>
      <c r="L875" s="329">
        <v>1792</v>
      </c>
      <c r="M875" s="329"/>
      <c r="N875" s="382">
        <f>+L875/$F875*100</f>
        <v>91.149542217700912</v>
      </c>
      <c r="O875" s="382"/>
      <c r="P875" s="329">
        <v>1702</v>
      </c>
      <c r="Q875" s="329"/>
      <c r="R875" s="382">
        <f t="shared" ref="R875" si="412">+P875/$F875*100</f>
        <v>86.571719226856558</v>
      </c>
      <c r="S875" s="382"/>
      <c r="T875" s="329">
        <v>0</v>
      </c>
      <c r="U875" s="329"/>
      <c r="V875" s="329">
        <v>0</v>
      </c>
      <c r="W875" s="329"/>
      <c r="X875" s="329">
        <v>0</v>
      </c>
      <c r="Y875" s="329"/>
      <c r="Z875" s="329">
        <v>0</v>
      </c>
      <c r="AA875" s="329"/>
    </row>
    <row r="876" spans="1:27" x14ac:dyDescent="0.3">
      <c r="A876" s="18"/>
      <c r="B876" s="86"/>
      <c r="C876" s="387" t="s">
        <v>84</v>
      </c>
      <c r="D876" s="387"/>
      <c r="E876" s="387"/>
      <c r="F876" s="329"/>
      <c r="G876" s="329"/>
      <c r="H876" s="329"/>
      <c r="I876" s="329"/>
      <c r="J876" s="382"/>
      <c r="K876" s="382"/>
      <c r="L876" s="329"/>
      <c r="M876" s="329"/>
      <c r="N876" s="382"/>
      <c r="O876" s="382"/>
      <c r="P876" s="329"/>
      <c r="Q876" s="329"/>
      <c r="R876" s="382"/>
      <c r="S876" s="382"/>
      <c r="T876" s="329"/>
      <c r="U876" s="329"/>
      <c r="V876" s="329"/>
      <c r="W876" s="329"/>
      <c r="X876" s="329"/>
      <c r="Y876" s="329"/>
      <c r="Z876" s="329"/>
      <c r="AA876" s="329"/>
    </row>
    <row r="877" spans="1:27" ht="4.8" customHeight="1" x14ac:dyDescent="0.3">
      <c r="A877" s="18"/>
      <c r="B877" s="86"/>
      <c r="C877" s="86"/>
      <c r="D877" s="86"/>
      <c r="E877" s="164"/>
      <c r="F877" s="329"/>
      <c r="G877" s="329"/>
      <c r="H877" s="329"/>
      <c r="I877" s="329"/>
      <c r="J877" s="382"/>
      <c r="K877" s="382"/>
      <c r="L877" s="329"/>
      <c r="M877" s="329"/>
      <c r="N877" s="382"/>
      <c r="O877" s="382"/>
      <c r="P877" s="329"/>
      <c r="Q877" s="329"/>
      <c r="R877" s="382"/>
      <c r="S877" s="382"/>
      <c r="T877" s="329"/>
      <c r="U877" s="329"/>
      <c r="V877" s="329"/>
      <c r="W877" s="329"/>
      <c r="X877" s="329"/>
      <c r="Y877" s="329"/>
      <c r="Z877" s="329"/>
      <c r="AA877" s="329"/>
    </row>
    <row r="878" spans="1:27" x14ac:dyDescent="0.3">
      <c r="A878" s="18"/>
      <c r="B878" s="86"/>
      <c r="C878" s="252" t="s">
        <v>87</v>
      </c>
      <c r="D878" s="252"/>
      <c r="E878" s="252"/>
      <c r="F878" s="329">
        <v>4332</v>
      </c>
      <c r="G878" s="329"/>
      <c r="H878" s="329">
        <v>4207</v>
      </c>
      <c r="I878" s="329"/>
      <c r="J878" s="382">
        <f t="shared" si="403"/>
        <v>97.114496768236378</v>
      </c>
      <c r="K878" s="382"/>
      <c r="L878" s="329">
        <v>4002</v>
      </c>
      <c r="M878" s="329"/>
      <c r="N878" s="382">
        <f>+L878/$F878*100</f>
        <v>92.38227146814404</v>
      </c>
      <c r="O878" s="382"/>
      <c r="P878" s="329">
        <v>3818</v>
      </c>
      <c r="Q878" s="329"/>
      <c r="R878" s="382">
        <f t="shared" ref="R878" si="413">+P878/$F878*100</f>
        <v>88.134810710987992</v>
      </c>
      <c r="S878" s="382"/>
      <c r="T878" s="329">
        <v>0</v>
      </c>
      <c r="U878" s="329"/>
      <c r="V878" s="329">
        <v>0</v>
      </c>
      <c r="W878" s="329"/>
      <c r="X878" s="329">
        <v>0</v>
      </c>
      <c r="Y878" s="329"/>
      <c r="Z878" s="329">
        <v>0</v>
      </c>
      <c r="AA878" s="329"/>
    </row>
    <row r="879" spans="1:27" x14ac:dyDescent="0.3">
      <c r="A879" s="18"/>
      <c r="B879" s="86"/>
      <c r="C879" s="387" t="s">
        <v>88</v>
      </c>
      <c r="D879" s="387"/>
      <c r="E879" s="387"/>
      <c r="F879" s="329"/>
      <c r="G879" s="329"/>
      <c r="H879" s="329"/>
      <c r="I879" s="329"/>
      <c r="J879" s="382"/>
      <c r="K879" s="382"/>
      <c r="L879" s="329"/>
      <c r="M879" s="329"/>
      <c r="N879" s="382"/>
      <c r="O879" s="382"/>
      <c r="P879" s="329"/>
      <c r="Q879" s="329"/>
      <c r="R879" s="382"/>
      <c r="S879" s="382"/>
      <c r="T879" s="329"/>
      <c r="U879" s="329"/>
      <c r="V879" s="329"/>
      <c r="W879" s="329"/>
      <c r="X879" s="329"/>
      <c r="Y879" s="329"/>
      <c r="Z879" s="329"/>
      <c r="AA879" s="329"/>
    </row>
    <row r="880" spans="1:27" ht="4.8" customHeight="1" x14ac:dyDescent="0.3">
      <c r="A880" s="18"/>
      <c r="B880" s="86"/>
      <c r="C880" s="86"/>
      <c r="D880" s="86"/>
      <c r="E880" s="164"/>
      <c r="F880" s="329"/>
      <c r="G880" s="329"/>
      <c r="H880" s="329"/>
      <c r="I880" s="329"/>
      <c r="J880" s="382"/>
      <c r="K880" s="382"/>
      <c r="L880" s="329"/>
      <c r="M880" s="329"/>
      <c r="N880" s="382"/>
      <c r="O880" s="382"/>
      <c r="P880" s="329"/>
      <c r="Q880" s="329"/>
      <c r="R880" s="382"/>
      <c r="S880" s="382"/>
      <c r="T880" s="329"/>
      <c r="U880" s="329"/>
      <c r="V880" s="329"/>
      <c r="W880" s="329"/>
      <c r="X880" s="329"/>
      <c r="Y880" s="329"/>
      <c r="Z880" s="329"/>
      <c r="AA880" s="329"/>
    </row>
    <row r="881" spans="1:27" x14ac:dyDescent="0.3">
      <c r="A881" s="18"/>
      <c r="B881" s="86"/>
      <c r="C881" s="252" t="s">
        <v>86</v>
      </c>
      <c r="D881" s="252"/>
      <c r="E881" s="252"/>
      <c r="F881" s="329">
        <v>2175</v>
      </c>
      <c r="G881" s="329"/>
      <c r="H881" s="329">
        <v>2107</v>
      </c>
      <c r="I881" s="329"/>
      <c r="J881" s="382">
        <f t="shared" si="403"/>
        <v>96.8735632183908</v>
      </c>
      <c r="K881" s="382"/>
      <c r="L881" s="329">
        <v>1980</v>
      </c>
      <c r="M881" s="329"/>
      <c r="N881" s="382">
        <f>+L881/$F881*100</f>
        <v>91.034482758620697</v>
      </c>
      <c r="O881" s="382"/>
      <c r="P881" s="329">
        <v>1879</v>
      </c>
      <c r="Q881" s="329"/>
      <c r="R881" s="382">
        <f t="shared" ref="R881" si="414">+P881/$F881*100</f>
        <v>86.390804597701148</v>
      </c>
      <c r="S881" s="382"/>
      <c r="T881" s="329">
        <v>0</v>
      </c>
      <c r="U881" s="329"/>
      <c r="V881" s="329">
        <v>0</v>
      </c>
      <c r="W881" s="329"/>
      <c r="X881" s="329">
        <v>0</v>
      </c>
      <c r="Y881" s="329"/>
      <c r="Z881" s="329">
        <v>0</v>
      </c>
      <c r="AA881" s="329"/>
    </row>
    <row r="882" spans="1:27" ht="12" customHeight="1" x14ac:dyDescent="0.3">
      <c r="A882" s="18"/>
      <c r="B882" s="86"/>
      <c r="C882" s="387" t="s">
        <v>85</v>
      </c>
      <c r="D882" s="387"/>
      <c r="E882" s="387"/>
      <c r="F882" s="329"/>
      <c r="G882" s="329"/>
      <c r="H882" s="329"/>
      <c r="I882" s="329"/>
      <c r="J882" s="382"/>
      <c r="K882" s="382"/>
      <c r="L882" s="329"/>
      <c r="M882" s="329"/>
      <c r="N882" s="382"/>
      <c r="O882" s="382"/>
      <c r="P882" s="329"/>
      <c r="Q882" s="329"/>
      <c r="R882" s="382"/>
      <c r="S882" s="382"/>
      <c r="T882" s="329"/>
      <c r="U882" s="329"/>
      <c r="V882" s="329"/>
      <c r="W882" s="329"/>
      <c r="X882" s="329"/>
      <c r="Y882" s="329"/>
      <c r="Z882" s="329"/>
      <c r="AA882" s="329"/>
    </row>
    <row r="883" spans="1:27" ht="4.8" customHeight="1" thickBot="1" x14ac:dyDescent="0.35">
      <c r="A883" s="72"/>
      <c r="B883" s="73"/>
      <c r="C883" s="73"/>
      <c r="D883" s="73"/>
      <c r="E883" s="371"/>
      <c r="F883" s="202"/>
      <c r="G883" s="202"/>
      <c r="H883" s="202"/>
      <c r="I883" s="202"/>
      <c r="J883" s="372"/>
      <c r="K883" s="372"/>
      <c r="L883" s="202"/>
      <c r="M883" s="202"/>
      <c r="N883" s="372"/>
      <c r="O883" s="372"/>
      <c r="P883" s="202"/>
      <c r="Q883" s="202"/>
      <c r="R883" s="372"/>
      <c r="S883" s="372"/>
      <c r="T883" s="202"/>
      <c r="U883" s="202"/>
      <c r="V883" s="202"/>
      <c r="W883" s="202"/>
      <c r="X883" s="202"/>
      <c r="Y883" s="202"/>
      <c r="Z883" s="202"/>
      <c r="AA883" s="202"/>
    </row>
    <row r="884" spans="1:27" x14ac:dyDescent="0.3">
      <c r="A884" s="353" t="s">
        <v>169</v>
      </c>
      <c r="B884" s="353"/>
      <c r="C884" s="353"/>
      <c r="D884" s="353"/>
      <c r="E884" s="353"/>
      <c r="F884" s="353"/>
      <c r="G884" s="353"/>
      <c r="H884" s="353"/>
      <c r="I884" s="353"/>
      <c r="J884" s="353"/>
      <c r="K884" s="353"/>
      <c r="L884" s="353"/>
      <c r="M884" s="353"/>
      <c r="N884" s="353"/>
      <c r="O884" s="353"/>
      <c r="P884" s="353"/>
      <c r="Q884" s="353"/>
      <c r="R884" s="353"/>
      <c r="S884" s="353"/>
      <c r="T884" s="353"/>
      <c r="U884" s="353"/>
      <c r="V884" s="353"/>
      <c r="W884" s="353"/>
      <c r="X884" s="353"/>
      <c r="Y884" s="353"/>
      <c r="Z884" s="353"/>
      <c r="AA884" s="353"/>
    </row>
    <row r="885" spans="1:27" x14ac:dyDescent="0.3">
      <c r="A885" s="354" t="s">
        <v>184</v>
      </c>
      <c r="B885" s="354"/>
      <c r="C885" s="354"/>
      <c r="D885" s="354"/>
      <c r="E885" s="354"/>
      <c r="F885" s="354"/>
      <c r="G885" s="354"/>
      <c r="H885" s="354"/>
      <c r="I885" s="354"/>
      <c r="J885" s="354"/>
      <c r="K885" s="354"/>
      <c r="L885" s="354"/>
      <c r="M885" s="354"/>
      <c r="N885" s="354"/>
      <c r="O885" s="354"/>
      <c r="P885" s="354"/>
      <c r="Q885" s="354"/>
      <c r="R885" s="354"/>
      <c r="S885" s="354"/>
      <c r="T885" s="354"/>
      <c r="U885" s="354"/>
      <c r="V885" s="354"/>
      <c r="W885" s="354"/>
      <c r="X885" s="354"/>
      <c r="Y885" s="354"/>
      <c r="Z885" s="354"/>
      <c r="AA885" s="354"/>
    </row>
    <row r="886" spans="1:27" ht="13.8" thickBot="1" x14ac:dyDescent="0.35">
      <c r="A886" s="18"/>
      <c r="B886" s="18"/>
      <c r="C886" s="18"/>
      <c r="D886" s="18"/>
      <c r="E886" s="18"/>
      <c r="F886" s="329"/>
      <c r="G886" s="329"/>
      <c r="H886" s="329"/>
      <c r="I886" s="329"/>
      <c r="J886" s="330"/>
      <c r="K886" s="330"/>
      <c r="L886" s="329"/>
      <c r="M886" s="329"/>
      <c r="N886" s="18"/>
      <c r="O886" s="18"/>
      <c r="P886" s="329"/>
      <c r="Q886" s="329"/>
      <c r="R886" s="330"/>
      <c r="S886" s="330"/>
      <c r="T886" s="329"/>
      <c r="U886" s="329"/>
      <c r="V886" s="18"/>
      <c r="W886" s="18"/>
      <c r="X886" s="329"/>
      <c r="Y886" s="329"/>
      <c r="Z886" s="330"/>
      <c r="AA886" s="330"/>
    </row>
    <row r="887" spans="1:27" ht="36" customHeight="1" thickBot="1" x14ac:dyDescent="0.35">
      <c r="A887" s="355"/>
      <c r="B887" s="317" t="s">
        <v>220</v>
      </c>
      <c r="C887" s="317"/>
      <c r="D887" s="317"/>
      <c r="E887" s="318"/>
      <c r="F887" s="293" t="s">
        <v>25</v>
      </c>
      <c r="G887" s="356"/>
      <c r="H887" s="357" t="s">
        <v>32</v>
      </c>
      <c r="I887" s="357"/>
      <c r="J887" s="357"/>
      <c r="K887" s="358"/>
      <c r="L887" s="357" t="s">
        <v>21</v>
      </c>
      <c r="M887" s="357"/>
      <c r="N887" s="357"/>
      <c r="O887" s="358"/>
      <c r="P887" s="357" t="s">
        <v>29</v>
      </c>
      <c r="Q887" s="357"/>
      <c r="R887" s="357"/>
      <c r="S887" s="358"/>
      <c r="T887" s="357" t="s">
        <v>31</v>
      </c>
      <c r="U887" s="357"/>
      <c r="V887" s="357"/>
      <c r="W887" s="358"/>
      <c r="X887" s="357" t="s">
        <v>30</v>
      </c>
      <c r="Y887" s="357"/>
      <c r="Z887" s="357"/>
      <c r="AA887" s="358"/>
    </row>
    <row r="888" spans="1:27" ht="37.200000000000003" customHeight="1" x14ac:dyDescent="0.3">
      <c r="A888" s="167"/>
      <c r="B888" s="301"/>
      <c r="C888" s="301"/>
      <c r="D888" s="301"/>
      <c r="E888" s="312"/>
      <c r="F888" s="298"/>
      <c r="G888" s="359"/>
      <c r="H888" s="302" t="s">
        <v>134</v>
      </c>
      <c r="I888" s="360"/>
      <c r="J888" s="303" t="s">
        <v>118</v>
      </c>
      <c r="K888" s="303"/>
      <c r="L888" s="302" t="s">
        <v>134</v>
      </c>
      <c r="M888" s="360"/>
      <c r="N888" s="303" t="s">
        <v>118</v>
      </c>
      <c r="O888" s="303"/>
      <c r="P888" s="302" t="s">
        <v>134</v>
      </c>
      <c r="Q888" s="360"/>
      <c r="R888" s="303" t="s">
        <v>118</v>
      </c>
      <c r="S888" s="303"/>
      <c r="T888" s="302" t="s">
        <v>134</v>
      </c>
      <c r="U888" s="360"/>
      <c r="V888" s="303" t="s">
        <v>118</v>
      </c>
      <c r="W888" s="303"/>
      <c r="X888" s="302" t="s">
        <v>134</v>
      </c>
      <c r="Y888" s="360"/>
      <c r="Z888" s="303" t="s">
        <v>118</v>
      </c>
      <c r="AA888" s="303"/>
    </row>
    <row r="889" spans="1:27" ht="18.600000000000001" customHeight="1" thickBot="1" x14ac:dyDescent="0.35">
      <c r="A889" s="72"/>
      <c r="B889" s="361"/>
      <c r="C889" s="361"/>
      <c r="D889" s="361"/>
      <c r="E889" s="307"/>
      <c r="F889" s="362"/>
      <c r="G889" s="363"/>
      <c r="H889" s="364"/>
      <c r="I889" s="364"/>
      <c r="J889" s="310" t="s">
        <v>62</v>
      </c>
      <c r="K889" s="310"/>
      <c r="L889" s="364"/>
      <c r="M889" s="364"/>
      <c r="N889" s="310" t="s">
        <v>62</v>
      </c>
      <c r="O889" s="310"/>
      <c r="P889" s="364"/>
      <c r="Q889" s="364"/>
      <c r="R889" s="310" t="s">
        <v>62</v>
      </c>
      <c r="S889" s="310"/>
      <c r="T889" s="364"/>
      <c r="U889" s="364"/>
      <c r="V889" s="310" t="s">
        <v>62</v>
      </c>
      <c r="W889" s="310"/>
      <c r="X889" s="364"/>
      <c r="Y889" s="364"/>
      <c r="Z889" s="310" t="s">
        <v>62</v>
      </c>
      <c r="AA889" s="310"/>
    </row>
    <row r="890" spans="1:27" ht="4.8" customHeight="1" x14ac:dyDescent="0.3">
      <c r="A890" s="355"/>
      <c r="B890" s="318"/>
      <c r="C890" s="318"/>
      <c r="D890" s="318"/>
      <c r="E890" s="318"/>
      <c r="F890" s="294"/>
      <c r="G890" s="356"/>
      <c r="H890" s="365"/>
      <c r="I890" s="365"/>
      <c r="J890" s="322"/>
      <c r="K890" s="322"/>
      <c r="L890" s="365"/>
      <c r="M890" s="365"/>
      <c r="N890" s="322"/>
      <c r="O890" s="322"/>
      <c r="P890" s="365"/>
      <c r="Q890" s="365"/>
      <c r="R890" s="322"/>
      <c r="S890" s="322"/>
      <c r="T890" s="365"/>
      <c r="U890" s="365"/>
      <c r="V890" s="322"/>
      <c r="W890" s="322"/>
      <c r="X890" s="365"/>
      <c r="Y890" s="365"/>
      <c r="Z890" s="322"/>
      <c r="AA890" s="322"/>
    </row>
    <row r="891" spans="1:27" x14ac:dyDescent="0.3">
      <c r="A891" s="271" t="s">
        <v>154</v>
      </c>
      <c r="B891" s="271"/>
      <c r="C891" s="271"/>
      <c r="D891" s="271"/>
      <c r="E891" s="271"/>
      <c r="F891" s="271"/>
      <c r="G891" s="271"/>
      <c r="H891" s="271"/>
      <c r="I891" s="271"/>
      <c r="J891" s="271"/>
      <c r="K891" s="271"/>
      <c r="L891" s="271"/>
      <c r="M891" s="271"/>
      <c r="N891" s="271"/>
      <c r="O891" s="271"/>
      <c r="P891" s="271"/>
      <c r="Q891" s="271"/>
      <c r="R891" s="271"/>
      <c r="S891" s="271"/>
      <c r="T891" s="271"/>
      <c r="U891" s="271"/>
      <c r="V891" s="271"/>
      <c r="W891" s="271"/>
      <c r="X891" s="271"/>
      <c r="Y891" s="271"/>
      <c r="Z891" s="271"/>
      <c r="AA891" s="271"/>
    </row>
    <row r="892" spans="1:27" x14ac:dyDescent="0.3">
      <c r="A892" s="272" t="s">
        <v>155</v>
      </c>
      <c r="B892" s="271"/>
      <c r="C892" s="271"/>
      <c r="D892" s="271"/>
      <c r="E892" s="271"/>
      <c r="F892" s="271"/>
      <c r="G892" s="271"/>
      <c r="H892" s="271"/>
      <c r="I892" s="271"/>
      <c r="J892" s="271"/>
      <c r="K892" s="271"/>
      <c r="L892" s="271"/>
      <c r="M892" s="271"/>
      <c r="N892" s="271"/>
      <c r="O892" s="271"/>
      <c r="P892" s="271"/>
      <c r="Q892" s="271"/>
      <c r="R892" s="271"/>
      <c r="S892" s="271"/>
      <c r="T892" s="271"/>
      <c r="U892" s="271"/>
      <c r="V892" s="271"/>
      <c r="W892" s="271"/>
      <c r="X892" s="271"/>
      <c r="Y892" s="271"/>
      <c r="Z892" s="271"/>
      <c r="AA892" s="271"/>
    </row>
    <row r="893" spans="1:27" s="224" customFormat="1" ht="4.8" customHeight="1" x14ac:dyDescent="0.3">
      <c r="A893" s="366"/>
      <c r="B893" s="366"/>
      <c r="C893" s="366"/>
      <c r="D893" s="366"/>
      <c r="E893" s="366"/>
      <c r="F893" s="366"/>
      <c r="G893" s="366"/>
      <c r="H893" s="366"/>
      <c r="I893" s="366"/>
      <c r="J893" s="366"/>
      <c r="K893" s="366"/>
      <c r="L893" s="366"/>
      <c r="M893" s="366"/>
      <c r="N893" s="366"/>
      <c r="O893" s="366"/>
      <c r="P893" s="366"/>
      <c r="Q893" s="366"/>
      <c r="R893" s="366"/>
      <c r="S893" s="366"/>
      <c r="T893" s="366"/>
      <c r="U893" s="366"/>
      <c r="V893" s="366"/>
      <c r="W893" s="366"/>
      <c r="X893" s="366"/>
      <c r="Y893" s="366"/>
      <c r="Z893" s="366"/>
      <c r="AA893" s="366"/>
    </row>
    <row r="894" spans="1:27" x14ac:dyDescent="0.3">
      <c r="A894" s="18"/>
      <c r="B894" s="86"/>
      <c r="C894" s="252" t="s">
        <v>89</v>
      </c>
      <c r="D894" s="252"/>
      <c r="E894" s="252"/>
      <c r="F894" s="329">
        <v>684</v>
      </c>
      <c r="G894" s="329"/>
      <c r="H894" s="329">
        <v>657</v>
      </c>
      <c r="I894" s="329"/>
      <c r="J894" s="382">
        <f t="shared" si="403"/>
        <v>96.05263157894737</v>
      </c>
      <c r="K894" s="382"/>
      <c r="L894" s="329">
        <v>613</v>
      </c>
      <c r="M894" s="329"/>
      <c r="N894" s="382">
        <f>+L894/$F894*100</f>
        <v>89.619883040935676</v>
      </c>
      <c r="O894" s="382"/>
      <c r="P894" s="329">
        <v>590</v>
      </c>
      <c r="Q894" s="329"/>
      <c r="R894" s="382">
        <f t="shared" ref="R894" si="415">+P894/$F894*100</f>
        <v>86.257309941520461</v>
      </c>
      <c r="S894" s="382"/>
      <c r="T894" s="329">
        <v>0</v>
      </c>
      <c r="U894" s="329"/>
      <c r="V894" s="329">
        <v>0</v>
      </c>
      <c r="W894" s="329"/>
      <c r="X894" s="329">
        <v>0</v>
      </c>
      <c r="Y894" s="329"/>
      <c r="Z894" s="329">
        <v>0</v>
      </c>
      <c r="AA894" s="329"/>
    </row>
    <row r="895" spans="1:27" x14ac:dyDescent="0.3">
      <c r="A895" s="18"/>
      <c r="B895" s="86"/>
      <c r="C895" s="387" t="s">
        <v>90</v>
      </c>
      <c r="D895" s="387"/>
      <c r="E895" s="387"/>
      <c r="F895" s="329"/>
      <c r="G895" s="329"/>
      <c r="H895" s="329"/>
      <c r="I895" s="329"/>
      <c r="J895" s="382"/>
      <c r="K895" s="382"/>
      <c r="L895" s="329"/>
      <c r="M895" s="329"/>
      <c r="N895" s="382"/>
      <c r="O895" s="382"/>
      <c r="P895" s="329"/>
      <c r="Q895" s="329"/>
      <c r="R895" s="382"/>
      <c r="S895" s="382"/>
      <c r="T895" s="329"/>
      <c r="U895" s="329"/>
      <c r="V895" s="329"/>
      <c r="W895" s="329"/>
      <c r="X895" s="329"/>
      <c r="Y895" s="329"/>
      <c r="Z895" s="329"/>
      <c r="AA895" s="329"/>
    </row>
    <row r="896" spans="1:27" ht="4.8" customHeight="1" x14ac:dyDescent="0.3">
      <c r="A896" s="18"/>
      <c r="B896" s="86"/>
      <c r="C896" s="86"/>
      <c r="D896" s="86"/>
      <c r="E896" s="164"/>
      <c r="F896" s="329"/>
      <c r="G896" s="329"/>
      <c r="H896" s="329"/>
      <c r="I896" s="329"/>
      <c r="J896" s="382"/>
      <c r="K896" s="382"/>
      <c r="L896" s="329"/>
      <c r="M896" s="329"/>
      <c r="N896" s="382"/>
      <c r="O896" s="382"/>
      <c r="P896" s="329"/>
      <c r="Q896" s="329"/>
      <c r="R896" s="382"/>
      <c r="S896" s="382"/>
      <c r="T896" s="329"/>
      <c r="U896" s="329"/>
      <c r="V896" s="329"/>
      <c r="W896" s="329"/>
      <c r="X896" s="329"/>
      <c r="Y896" s="329"/>
      <c r="Z896" s="329"/>
      <c r="AA896" s="329"/>
    </row>
    <row r="897" spans="1:27" x14ac:dyDescent="0.3">
      <c r="A897" s="18"/>
      <c r="B897" s="86"/>
      <c r="C897" s="252" t="s">
        <v>91</v>
      </c>
      <c r="D897" s="252"/>
      <c r="E897" s="252"/>
      <c r="F897" s="329">
        <v>1242</v>
      </c>
      <c r="G897" s="329"/>
      <c r="H897" s="329">
        <v>1214</v>
      </c>
      <c r="I897" s="329"/>
      <c r="J897" s="382">
        <f t="shared" si="403"/>
        <v>97.745571658615134</v>
      </c>
      <c r="K897" s="382"/>
      <c r="L897" s="329">
        <v>1165</v>
      </c>
      <c r="M897" s="329"/>
      <c r="N897" s="382">
        <f>+L897/$F897*100</f>
        <v>93.800322061191622</v>
      </c>
      <c r="O897" s="382"/>
      <c r="P897" s="329">
        <v>1128</v>
      </c>
      <c r="Q897" s="329"/>
      <c r="R897" s="382">
        <f t="shared" ref="R897" si="416">+P897/$F897*100</f>
        <v>90.821256038647348</v>
      </c>
      <c r="S897" s="382"/>
      <c r="T897" s="329">
        <v>0</v>
      </c>
      <c r="U897" s="329"/>
      <c r="V897" s="329">
        <v>0</v>
      </c>
      <c r="W897" s="329"/>
      <c r="X897" s="329">
        <v>0</v>
      </c>
      <c r="Y897" s="329"/>
      <c r="Z897" s="329">
        <v>0</v>
      </c>
      <c r="AA897" s="329"/>
    </row>
    <row r="898" spans="1:27" x14ac:dyDescent="0.3">
      <c r="A898" s="18"/>
      <c r="B898" s="86"/>
      <c r="C898" s="387" t="s">
        <v>92</v>
      </c>
      <c r="D898" s="387"/>
      <c r="E898" s="387"/>
      <c r="F898" s="329"/>
      <c r="G898" s="329"/>
      <c r="H898" s="329"/>
      <c r="I898" s="329"/>
      <c r="J898" s="382"/>
      <c r="K898" s="382"/>
      <c r="L898" s="329"/>
      <c r="M898" s="329"/>
      <c r="N898" s="382"/>
      <c r="O898" s="382"/>
      <c r="P898" s="329"/>
      <c r="Q898" s="329"/>
      <c r="R898" s="382"/>
      <c r="S898" s="382"/>
      <c r="T898" s="329"/>
      <c r="U898" s="329"/>
      <c r="V898" s="329"/>
      <c r="W898" s="329"/>
      <c r="X898" s="329"/>
      <c r="Y898" s="329"/>
      <c r="Z898" s="329"/>
      <c r="AA898" s="329"/>
    </row>
    <row r="899" spans="1:27" ht="4.8" customHeight="1" x14ac:dyDescent="0.3">
      <c r="A899" s="18"/>
      <c r="B899" s="86"/>
      <c r="C899" s="86"/>
      <c r="D899" s="86"/>
      <c r="E899" s="164"/>
      <c r="F899" s="329"/>
      <c r="G899" s="329"/>
      <c r="H899" s="329"/>
      <c r="I899" s="329"/>
      <c r="J899" s="382"/>
      <c r="K899" s="382"/>
      <c r="L899" s="329"/>
      <c r="M899" s="329"/>
      <c r="N899" s="382"/>
      <c r="O899" s="382"/>
      <c r="P899" s="329"/>
      <c r="Q899" s="329"/>
      <c r="R899" s="382"/>
      <c r="S899" s="382"/>
      <c r="T899" s="329"/>
      <c r="U899" s="329"/>
      <c r="V899" s="329"/>
      <c r="W899" s="329"/>
      <c r="X899" s="329"/>
      <c r="Y899" s="329"/>
      <c r="Z899" s="329"/>
      <c r="AA899" s="329"/>
    </row>
    <row r="900" spans="1:27" x14ac:dyDescent="0.3">
      <c r="A900" s="18"/>
      <c r="B900" s="86"/>
      <c r="C900" s="252" t="s">
        <v>93</v>
      </c>
      <c r="D900" s="252"/>
      <c r="E900" s="252"/>
      <c r="F900" s="329">
        <v>329</v>
      </c>
      <c r="G900" s="329"/>
      <c r="H900" s="329">
        <v>318</v>
      </c>
      <c r="I900" s="329"/>
      <c r="J900" s="382">
        <f t="shared" si="403"/>
        <v>96.656534954407292</v>
      </c>
      <c r="K900" s="382"/>
      <c r="L900" s="329">
        <v>298</v>
      </c>
      <c r="M900" s="329"/>
      <c r="N900" s="382">
        <f>+L900/$F900*100</f>
        <v>90.577507598784194</v>
      </c>
      <c r="O900" s="382"/>
      <c r="P900" s="329">
        <v>293</v>
      </c>
      <c r="Q900" s="329"/>
      <c r="R900" s="382">
        <f t="shared" ref="R900" si="417">+P900/$F900*100</f>
        <v>89.057750759878417</v>
      </c>
      <c r="S900" s="382"/>
      <c r="T900" s="329">
        <v>0</v>
      </c>
      <c r="U900" s="329"/>
      <c r="V900" s="329">
        <v>0</v>
      </c>
      <c r="W900" s="329"/>
      <c r="X900" s="329">
        <v>0</v>
      </c>
      <c r="Y900" s="329"/>
      <c r="Z900" s="329">
        <v>0</v>
      </c>
      <c r="AA900" s="329"/>
    </row>
    <row r="901" spans="1:27" x14ac:dyDescent="0.3">
      <c r="A901" s="18"/>
      <c r="B901" s="86"/>
      <c r="C901" s="387" t="s">
        <v>94</v>
      </c>
      <c r="D901" s="387"/>
      <c r="E901" s="387"/>
      <c r="F901" s="329"/>
      <c r="G901" s="329"/>
      <c r="H901" s="329"/>
      <c r="I901" s="329"/>
      <c r="J901" s="382"/>
      <c r="K901" s="382"/>
      <c r="L901" s="329"/>
      <c r="M901" s="329"/>
      <c r="N901" s="382"/>
      <c r="O901" s="382"/>
      <c r="P901" s="329"/>
      <c r="Q901" s="329"/>
      <c r="R901" s="382"/>
      <c r="S901" s="382"/>
      <c r="T901" s="329"/>
      <c r="U901" s="329"/>
      <c r="V901" s="329"/>
      <c r="W901" s="329"/>
      <c r="X901" s="329"/>
      <c r="Y901" s="329"/>
      <c r="Z901" s="329"/>
      <c r="AA901" s="329"/>
    </row>
    <row r="902" spans="1:27" ht="4.8" customHeight="1" x14ac:dyDescent="0.3">
      <c r="A902" s="18"/>
      <c r="B902" s="86"/>
      <c r="C902" s="86"/>
      <c r="D902" s="86"/>
      <c r="E902" s="164"/>
      <c r="F902" s="329"/>
      <c r="G902" s="329"/>
      <c r="H902" s="329"/>
      <c r="I902" s="329"/>
      <c r="J902" s="382"/>
      <c r="K902" s="382"/>
      <c r="L902" s="329"/>
      <c r="M902" s="329"/>
      <c r="N902" s="382"/>
      <c r="O902" s="382"/>
      <c r="P902" s="329"/>
      <c r="Q902" s="329"/>
      <c r="R902" s="382"/>
      <c r="S902" s="382"/>
      <c r="T902" s="329"/>
      <c r="U902" s="329"/>
      <c r="V902" s="329"/>
      <c r="W902" s="329"/>
      <c r="X902" s="329"/>
      <c r="Y902" s="329"/>
      <c r="Z902" s="329"/>
      <c r="AA902" s="329"/>
    </row>
    <row r="903" spans="1:27" x14ac:dyDescent="0.3">
      <c r="A903" s="18"/>
      <c r="B903" s="86"/>
      <c r="C903" s="375" t="s">
        <v>130</v>
      </c>
      <c r="D903" s="375"/>
      <c r="E903" s="375"/>
      <c r="F903" s="196">
        <v>1098</v>
      </c>
      <c r="G903" s="196"/>
      <c r="H903" s="196">
        <v>1048</v>
      </c>
      <c r="I903" s="196"/>
      <c r="J903" s="382">
        <f t="shared" si="403"/>
        <v>95.446265938069217</v>
      </c>
      <c r="K903" s="382"/>
      <c r="L903" s="196">
        <v>988</v>
      </c>
      <c r="M903" s="196"/>
      <c r="N903" s="382">
        <f>+L903/$F903*100</f>
        <v>89.98178506375227</v>
      </c>
      <c r="O903" s="382"/>
      <c r="P903" s="196">
        <v>939</v>
      </c>
      <c r="Q903" s="196"/>
      <c r="R903" s="382">
        <f t="shared" ref="R903" si="418">+P903/$F903*100</f>
        <v>85.519125683060111</v>
      </c>
      <c r="S903" s="382"/>
      <c r="T903" s="196">
        <v>0</v>
      </c>
      <c r="U903" s="196"/>
      <c r="V903" s="382">
        <v>0</v>
      </c>
      <c r="W903" s="382"/>
      <c r="X903" s="196">
        <v>0</v>
      </c>
      <c r="Y903" s="196"/>
      <c r="Z903" s="382">
        <v>0</v>
      </c>
      <c r="AA903" s="382"/>
    </row>
    <row r="904" spans="1:27" x14ac:dyDescent="0.3">
      <c r="A904" s="18"/>
      <c r="B904" s="86"/>
      <c r="C904" s="375" t="s">
        <v>131</v>
      </c>
      <c r="D904" s="375"/>
      <c r="E904" s="375"/>
      <c r="F904" s="196"/>
      <c r="G904" s="196"/>
      <c r="H904" s="196"/>
      <c r="I904" s="196"/>
      <c r="J904" s="382"/>
      <c r="K904" s="382"/>
      <c r="L904" s="196"/>
      <c r="M904" s="196"/>
      <c r="N904" s="382"/>
      <c r="O904" s="382"/>
      <c r="P904" s="196"/>
      <c r="Q904" s="196"/>
      <c r="R904" s="382"/>
      <c r="S904" s="382"/>
      <c r="T904" s="196"/>
      <c r="U904" s="196"/>
      <c r="V904" s="382"/>
      <c r="W904" s="382"/>
      <c r="X904" s="196"/>
      <c r="Y904" s="196"/>
      <c r="Z904" s="382"/>
      <c r="AA904" s="382"/>
    </row>
    <row r="905" spans="1:27" x14ac:dyDescent="0.3">
      <c r="A905" s="18"/>
      <c r="B905" s="86"/>
      <c r="C905" s="387" t="s">
        <v>95</v>
      </c>
      <c r="D905" s="387"/>
      <c r="E905" s="387"/>
      <c r="F905" s="196"/>
      <c r="G905" s="196"/>
      <c r="H905" s="196"/>
      <c r="I905" s="196"/>
      <c r="J905" s="382"/>
      <c r="K905" s="382"/>
      <c r="L905" s="196"/>
      <c r="M905" s="196"/>
      <c r="N905" s="382"/>
      <c r="O905" s="382"/>
      <c r="P905" s="196"/>
      <c r="Q905" s="196"/>
      <c r="R905" s="382"/>
      <c r="S905" s="382"/>
      <c r="T905" s="196"/>
      <c r="U905" s="196"/>
      <c r="V905" s="382"/>
      <c r="W905" s="382"/>
      <c r="X905" s="196"/>
      <c r="Y905" s="196"/>
      <c r="Z905" s="382"/>
      <c r="AA905" s="382"/>
    </row>
    <row r="906" spans="1:27" ht="13.8" thickBot="1" x14ac:dyDescent="0.35">
      <c r="A906" s="72"/>
      <c r="B906" s="72"/>
      <c r="C906" s="72"/>
      <c r="D906" s="72"/>
      <c r="E906" s="72"/>
      <c r="F906" s="202"/>
      <c r="G906" s="202"/>
      <c r="H906" s="202"/>
      <c r="I906" s="202"/>
      <c r="J906" s="351"/>
      <c r="K906" s="351"/>
      <c r="L906" s="202"/>
      <c r="M906" s="202"/>
      <c r="N906" s="72"/>
      <c r="O906" s="72"/>
      <c r="P906" s="202"/>
      <c r="Q906" s="202"/>
      <c r="R906" s="351"/>
      <c r="S906" s="351"/>
      <c r="T906" s="202"/>
      <c r="U906" s="202"/>
      <c r="V906" s="72"/>
      <c r="W906" s="72"/>
      <c r="X906" s="202"/>
      <c r="Y906" s="202"/>
      <c r="Z906" s="351"/>
      <c r="AA906" s="351"/>
    </row>
    <row r="907" spans="1:27" x14ac:dyDescent="0.3">
      <c r="A907" s="353" t="s">
        <v>169</v>
      </c>
      <c r="B907" s="353"/>
      <c r="C907" s="353"/>
      <c r="D907" s="353"/>
      <c r="E907" s="353"/>
      <c r="F907" s="353"/>
      <c r="G907" s="353"/>
      <c r="H907" s="353"/>
      <c r="I907" s="353"/>
      <c r="J907" s="353"/>
      <c r="K907" s="353"/>
      <c r="L907" s="353"/>
      <c r="M907" s="353"/>
      <c r="N907" s="353"/>
      <c r="O907" s="353"/>
      <c r="P907" s="353"/>
      <c r="Q907" s="353"/>
      <c r="R907" s="353"/>
      <c r="S907" s="353"/>
      <c r="T907" s="353"/>
      <c r="U907" s="353"/>
      <c r="V907" s="353"/>
      <c r="W907" s="353"/>
      <c r="X907" s="353"/>
      <c r="Y907" s="353"/>
      <c r="Z907" s="353"/>
      <c r="AA907" s="353"/>
    </row>
    <row r="908" spans="1:27" x14ac:dyDescent="0.3">
      <c r="A908" s="354" t="s">
        <v>184</v>
      </c>
      <c r="B908" s="354"/>
      <c r="C908" s="354"/>
      <c r="D908" s="354"/>
      <c r="E908" s="354"/>
      <c r="F908" s="354"/>
      <c r="G908" s="354"/>
      <c r="H908" s="354"/>
      <c r="I908" s="354"/>
      <c r="J908" s="354"/>
      <c r="K908" s="354"/>
      <c r="L908" s="354"/>
      <c r="M908" s="354"/>
      <c r="N908" s="354"/>
      <c r="O908" s="354"/>
      <c r="P908" s="354"/>
      <c r="Q908" s="354"/>
      <c r="R908" s="354"/>
      <c r="S908" s="354"/>
      <c r="T908" s="354"/>
      <c r="U908" s="354"/>
      <c r="V908" s="354"/>
      <c r="W908" s="354"/>
      <c r="X908" s="354"/>
      <c r="Y908" s="354"/>
      <c r="Z908" s="354"/>
      <c r="AA908" s="354"/>
    </row>
    <row r="909" spans="1:27" ht="13.8" thickBot="1" x14ac:dyDescent="0.35">
      <c r="A909" s="18"/>
      <c r="B909" s="18"/>
      <c r="C909" s="18"/>
      <c r="D909" s="18"/>
      <c r="E909" s="18"/>
      <c r="F909" s="329"/>
      <c r="G909" s="329"/>
      <c r="H909" s="329"/>
      <c r="I909" s="329"/>
      <c r="J909" s="330"/>
      <c r="K909" s="330"/>
      <c r="L909" s="329"/>
      <c r="M909" s="329"/>
      <c r="N909" s="18"/>
      <c r="O909" s="18"/>
      <c r="P909" s="329"/>
      <c r="Q909" s="329"/>
      <c r="R909" s="330"/>
      <c r="S909" s="330"/>
      <c r="T909" s="329"/>
      <c r="U909" s="329"/>
      <c r="V909" s="18"/>
      <c r="W909" s="18"/>
      <c r="X909" s="329"/>
      <c r="Y909" s="329"/>
      <c r="Z909" s="330"/>
      <c r="AA909" s="330"/>
    </row>
    <row r="910" spans="1:27" ht="36" customHeight="1" thickBot="1" x14ac:dyDescent="0.35">
      <c r="A910" s="355"/>
      <c r="B910" s="317" t="s">
        <v>220</v>
      </c>
      <c r="C910" s="317"/>
      <c r="D910" s="317"/>
      <c r="E910" s="318"/>
      <c r="F910" s="293" t="s">
        <v>25</v>
      </c>
      <c r="G910" s="356"/>
      <c r="H910" s="357" t="s">
        <v>32</v>
      </c>
      <c r="I910" s="357"/>
      <c r="J910" s="357"/>
      <c r="K910" s="358"/>
      <c r="L910" s="357" t="s">
        <v>21</v>
      </c>
      <c r="M910" s="357"/>
      <c r="N910" s="357"/>
      <c r="O910" s="358"/>
      <c r="P910" s="357" t="s">
        <v>29</v>
      </c>
      <c r="Q910" s="357"/>
      <c r="R910" s="357"/>
      <c r="S910" s="358"/>
      <c r="T910" s="357" t="s">
        <v>31</v>
      </c>
      <c r="U910" s="357"/>
      <c r="V910" s="357"/>
      <c r="W910" s="358"/>
      <c r="X910" s="357" t="s">
        <v>30</v>
      </c>
      <c r="Y910" s="357"/>
      <c r="Z910" s="357"/>
      <c r="AA910" s="358"/>
    </row>
    <row r="911" spans="1:27" ht="37.200000000000003" customHeight="1" x14ac:dyDescent="0.3">
      <c r="A911" s="167"/>
      <c r="B911" s="301"/>
      <c r="C911" s="301"/>
      <c r="D911" s="301"/>
      <c r="E911" s="312"/>
      <c r="F911" s="298"/>
      <c r="G911" s="359"/>
      <c r="H911" s="302" t="s">
        <v>134</v>
      </c>
      <c r="I911" s="360"/>
      <c r="J911" s="303" t="s">
        <v>118</v>
      </c>
      <c r="K911" s="303"/>
      <c r="L911" s="302" t="s">
        <v>134</v>
      </c>
      <c r="M911" s="360"/>
      <c r="N911" s="303" t="s">
        <v>118</v>
      </c>
      <c r="O911" s="303"/>
      <c r="P911" s="302" t="s">
        <v>134</v>
      </c>
      <c r="Q911" s="360"/>
      <c r="R911" s="303" t="s">
        <v>118</v>
      </c>
      <c r="S911" s="303"/>
      <c r="T911" s="302" t="s">
        <v>134</v>
      </c>
      <c r="U911" s="360"/>
      <c r="V911" s="303" t="s">
        <v>118</v>
      </c>
      <c r="W911" s="303"/>
      <c r="X911" s="302" t="s">
        <v>134</v>
      </c>
      <c r="Y911" s="360"/>
      <c r="Z911" s="303" t="s">
        <v>118</v>
      </c>
      <c r="AA911" s="303"/>
    </row>
    <row r="912" spans="1:27" ht="18.600000000000001" customHeight="1" thickBot="1" x14ac:dyDescent="0.35">
      <c r="A912" s="72"/>
      <c r="B912" s="361"/>
      <c r="C912" s="361"/>
      <c r="D912" s="361"/>
      <c r="E912" s="307"/>
      <c r="F912" s="362"/>
      <c r="G912" s="363"/>
      <c r="H912" s="364"/>
      <c r="I912" s="364"/>
      <c r="J912" s="310" t="s">
        <v>62</v>
      </c>
      <c r="K912" s="310"/>
      <c r="L912" s="364"/>
      <c r="M912" s="364"/>
      <c r="N912" s="310" t="s">
        <v>62</v>
      </c>
      <c r="O912" s="310"/>
      <c r="P912" s="364"/>
      <c r="Q912" s="364"/>
      <c r="R912" s="310" t="s">
        <v>62</v>
      </c>
      <c r="S912" s="310"/>
      <c r="T912" s="364"/>
      <c r="U912" s="364"/>
      <c r="V912" s="310" t="s">
        <v>62</v>
      </c>
      <c r="W912" s="310"/>
      <c r="X912" s="364"/>
      <c r="Y912" s="364"/>
      <c r="Z912" s="310" t="s">
        <v>62</v>
      </c>
      <c r="AA912" s="310"/>
    </row>
    <row r="913" spans="1:27" ht="4.8" customHeight="1" x14ac:dyDescent="0.3">
      <c r="A913" s="355"/>
      <c r="B913" s="318"/>
      <c r="C913" s="318"/>
      <c r="D913" s="318"/>
      <c r="E913" s="318"/>
      <c r="F913" s="294"/>
      <c r="G913" s="356"/>
      <c r="H913" s="365"/>
      <c r="I913" s="365"/>
      <c r="J913" s="322"/>
      <c r="K913" s="322"/>
      <c r="L913" s="365"/>
      <c r="M913" s="365"/>
      <c r="N913" s="322"/>
      <c r="O913" s="322"/>
      <c r="P913" s="365"/>
      <c r="Q913" s="365"/>
      <c r="R913" s="322"/>
      <c r="S913" s="322"/>
      <c r="T913" s="365"/>
      <c r="U913" s="365"/>
      <c r="V913" s="322"/>
      <c r="W913" s="322"/>
      <c r="X913" s="365"/>
      <c r="Y913" s="365"/>
      <c r="Z913" s="322"/>
      <c r="AA913" s="322"/>
    </row>
    <row r="914" spans="1:27" x14ac:dyDescent="0.3">
      <c r="A914" s="271" t="s">
        <v>156</v>
      </c>
      <c r="B914" s="271"/>
      <c r="C914" s="271"/>
      <c r="D914" s="271"/>
      <c r="E914" s="271"/>
      <c r="F914" s="271"/>
      <c r="G914" s="271"/>
      <c r="H914" s="271"/>
      <c r="I914" s="271"/>
      <c r="J914" s="271"/>
      <c r="K914" s="271"/>
      <c r="L914" s="271"/>
      <c r="M914" s="271"/>
      <c r="N914" s="271"/>
      <c r="O914" s="271"/>
      <c r="P914" s="271"/>
      <c r="Q914" s="271"/>
      <c r="R914" s="271"/>
      <c r="S914" s="271"/>
      <c r="T914" s="271"/>
      <c r="U914" s="271"/>
      <c r="V914" s="271"/>
      <c r="W914" s="271"/>
      <c r="X914" s="271"/>
      <c r="Y914" s="271"/>
      <c r="Z914" s="271"/>
      <c r="AA914" s="271"/>
    </row>
    <row r="915" spans="1:27" x14ac:dyDescent="0.3">
      <c r="A915" s="272" t="s">
        <v>157</v>
      </c>
      <c r="B915" s="271"/>
      <c r="C915" s="271"/>
      <c r="D915" s="271"/>
      <c r="E915" s="271"/>
      <c r="F915" s="271"/>
      <c r="G915" s="271"/>
      <c r="H915" s="271"/>
      <c r="I915" s="271"/>
      <c r="J915" s="271"/>
      <c r="K915" s="271"/>
      <c r="L915" s="271"/>
      <c r="M915" s="271"/>
      <c r="N915" s="271"/>
      <c r="O915" s="271"/>
      <c r="P915" s="271"/>
      <c r="Q915" s="271"/>
      <c r="R915" s="271"/>
      <c r="S915" s="271"/>
      <c r="T915" s="271"/>
      <c r="U915" s="271"/>
      <c r="V915" s="271"/>
      <c r="W915" s="271"/>
      <c r="X915" s="271"/>
      <c r="Y915" s="271"/>
      <c r="Z915" s="271"/>
      <c r="AA915" s="271"/>
    </row>
    <row r="916" spans="1:27" s="224" customFormat="1" ht="4.8" customHeight="1" x14ac:dyDescent="0.3">
      <c r="A916" s="366"/>
      <c r="B916" s="366"/>
      <c r="C916" s="366"/>
      <c r="D916" s="366"/>
      <c r="E916" s="366"/>
      <c r="F916" s="366"/>
      <c r="G916" s="366"/>
      <c r="H916" s="366"/>
      <c r="I916" s="366"/>
      <c r="J916" s="366"/>
      <c r="K916" s="366"/>
      <c r="L916" s="366"/>
      <c r="M916" s="366"/>
      <c r="N916" s="366"/>
      <c r="O916" s="366"/>
      <c r="P916" s="366"/>
      <c r="Q916" s="366"/>
      <c r="R916" s="366"/>
      <c r="S916" s="366"/>
      <c r="T916" s="366"/>
      <c r="U916" s="366"/>
      <c r="V916" s="366"/>
      <c r="W916" s="366"/>
      <c r="X916" s="366"/>
      <c r="Y916" s="366"/>
      <c r="Z916" s="366"/>
      <c r="AA916" s="366"/>
    </row>
    <row r="917" spans="1:27" x14ac:dyDescent="0.3">
      <c r="A917" s="225"/>
      <c r="B917" s="273" t="s">
        <v>38</v>
      </c>
      <c r="C917" s="273"/>
      <c r="D917" s="273"/>
      <c r="E917" s="231"/>
      <c r="F917" s="226">
        <f>+F920+F935+F954+F1000+F1025</f>
        <v>48124</v>
      </c>
      <c r="G917" s="226"/>
      <c r="H917" s="226">
        <f>+H920+H935+H954+H1000+H1025</f>
        <v>46471</v>
      </c>
      <c r="I917" s="226"/>
      <c r="J917" s="227">
        <f>+H917/$F917*100</f>
        <v>96.565123431136229</v>
      </c>
      <c r="K917" s="227"/>
      <c r="L917" s="226">
        <f>+L920+L935+L954+L1000+L1025</f>
        <v>43724</v>
      </c>
      <c r="M917" s="226"/>
      <c r="N917" s="227">
        <f>+L917/$F917*100</f>
        <v>90.856952871747993</v>
      </c>
      <c r="O917" s="227"/>
      <c r="P917" s="226">
        <f>+P920+P935+P954+P1000+P1025</f>
        <v>0</v>
      </c>
      <c r="Q917" s="226"/>
      <c r="R917" s="227">
        <f>+P917/$F917*100</f>
        <v>0</v>
      </c>
      <c r="S917" s="227"/>
      <c r="T917" s="226">
        <f>+T920+T935+T954+T1000+T1025</f>
        <v>0</v>
      </c>
      <c r="U917" s="226"/>
      <c r="V917" s="227">
        <f>+T917/$F917*100</f>
        <v>0</v>
      </c>
      <c r="W917" s="227"/>
      <c r="X917" s="226">
        <f>+X920+X935+X954+X1000+X1025</f>
        <v>0</v>
      </c>
      <c r="Y917" s="226"/>
      <c r="Z917" s="227">
        <f>+X917/$F917*100</f>
        <v>0</v>
      </c>
      <c r="AA917" s="227"/>
    </row>
    <row r="918" spans="1:27" x14ac:dyDescent="0.3">
      <c r="A918" s="225"/>
      <c r="B918" s="274" t="s">
        <v>39</v>
      </c>
      <c r="C918" s="273"/>
      <c r="D918" s="273"/>
      <c r="E918" s="231"/>
      <c r="F918" s="226"/>
      <c r="G918" s="226"/>
      <c r="H918" s="226"/>
      <c r="I918" s="226"/>
      <c r="J918" s="227"/>
      <c r="K918" s="227"/>
      <c r="L918" s="226"/>
      <c r="M918" s="226"/>
      <c r="N918" s="227"/>
      <c r="O918" s="227"/>
      <c r="P918" s="226"/>
      <c r="Q918" s="226"/>
      <c r="R918" s="227"/>
      <c r="S918" s="227"/>
      <c r="T918" s="226"/>
      <c r="U918" s="226"/>
      <c r="V918" s="227"/>
      <c r="W918" s="227"/>
      <c r="X918" s="226"/>
      <c r="Y918" s="226"/>
      <c r="Z918" s="227"/>
      <c r="AA918" s="227"/>
    </row>
    <row r="919" spans="1:27" ht="4.8" customHeight="1" x14ac:dyDescent="0.3">
      <c r="A919" s="18"/>
      <c r="B919" s="137"/>
      <c r="C919" s="137"/>
      <c r="D919" s="137"/>
      <c r="E919" s="137"/>
      <c r="F919" s="367"/>
      <c r="G919" s="367"/>
      <c r="H919" s="367"/>
      <c r="I919" s="367"/>
      <c r="J919" s="327"/>
      <c r="K919" s="327"/>
      <c r="L919" s="367"/>
      <c r="M919" s="367"/>
      <c r="N919" s="327"/>
      <c r="O919" s="327"/>
      <c r="P919" s="367"/>
      <c r="Q919" s="367"/>
      <c r="R919" s="327"/>
      <c r="S919" s="327"/>
      <c r="T919" s="367"/>
      <c r="U919" s="367"/>
      <c r="V919" s="327"/>
      <c r="W919" s="327"/>
      <c r="X919" s="367"/>
      <c r="Y919" s="367"/>
      <c r="Z919" s="327"/>
      <c r="AA919" s="327"/>
    </row>
    <row r="920" spans="1:27" x14ac:dyDescent="0.3">
      <c r="A920" s="228"/>
      <c r="B920" s="280" t="s">
        <v>40</v>
      </c>
      <c r="C920" s="281"/>
      <c r="D920" s="281"/>
      <c r="E920" s="114"/>
      <c r="F920" s="229">
        <f>SUM(F923:F932)</f>
        <v>1502</v>
      </c>
      <c r="G920" s="229"/>
      <c r="H920" s="229">
        <f>SUM(H923:H932)</f>
        <v>1454</v>
      </c>
      <c r="I920" s="229"/>
      <c r="J920" s="230">
        <f>H920/$F920*100</f>
        <v>96.804260985352869</v>
      </c>
      <c r="K920" s="230"/>
      <c r="L920" s="229">
        <f>SUM(L923:L932)</f>
        <v>1372</v>
      </c>
      <c r="M920" s="229"/>
      <c r="N920" s="230">
        <f>L920/$F920*100</f>
        <v>91.344873501997341</v>
      </c>
      <c r="O920" s="230"/>
      <c r="P920" s="229">
        <v>0</v>
      </c>
      <c r="Q920" s="229"/>
      <c r="R920" s="230">
        <v>0</v>
      </c>
      <c r="S920" s="230"/>
      <c r="T920" s="229">
        <v>0</v>
      </c>
      <c r="U920" s="229"/>
      <c r="V920" s="230">
        <v>0</v>
      </c>
      <c r="W920" s="230"/>
      <c r="X920" s="229">
        <v>0</v>
      </c>
      <c r="Y920" s="229"/>
      <c r="Z920" s="230">
        <v>0</v>
      </c>
      <c r="AA920" s="230"/>
    </row>
    <row r="921" spans="1:27" x14ac:dyDescent="0.3">
      <c r="A921" s="228"/>
      <c r="B921" s="282" t="s">
        <v>41</v>
      </c>
      <c r="C921" s="281"/>
      <c r="D921" s="281"/>
      <c r="E921" s="114"/>
      <c r="F921" s="229"/>
      <c r="G921" s="229"/>
      <c r="H921" s="229"/>
      <c r="I921" s="229"/>
      <c r="J921" s="230"/>
      <c r="K921" s="230"/>
      <c r="L921" s="229"/>
      <c r="M921" s="229"/>
      <c r="N921" s="230"/>
      <c r="O921" s="230"/>
      <c r="P921" s="229"/>
      <c r="Q921" s="229"/>
      <c r="R921" s="230"/>
      <c r="S921" s="230"/>
      <c r="T921" s="229"/>
      <c r="U921" s="229"/>
      <c r="V921" s="230"/>
      <c r="W921" s="230"/>
      <c r="X921" s="229"/>
      <c r="Y921" s="229"/>
      <c r="Z921" s="230"/>
      <c r="AA921" s="230"/>
    </row>
    <row r="922" spans="1:27" s="224" customFormat="1" ht="4.8" customHeight="1" x14ac:dyDescent="0.3">
      <c r="A922" s="18"/>
      <c r="B922" s="86"/>
      <c r="C922" s="164"/>
      <c r="D922" s="164"/>
      <c r="E922" s="164"/>
      <c r="F922" s="367"/>
      <c r="G922" s="367"/>
      <c r="H922" s="367"/>
      <c r="I922" s="367"/>
      <c r="J922" s="327"/>
      <c r="K922" s="327"/>
      <c r="L922" s="367"/>
      <c r="M922" s="367"/>
      <c r="N922" s="327"/>
      <c r="O922" s="327"/>
      <c r="P922" s="367"/>
      <c r="Q922" s="367"/>
      <c r="R922" s="327"/>
      <c r="S922" s="327"/>
      <c r="T922" s="367"/>
      <c r="U922" s="367"/>
      <c r="V922" s="327"/>
      <c r="W922" s="327"/>
      <c r="X922" s="367"/>
      <c r="Y922" s="367"/>
      <c r="Z922" s="327"/>
      <c r="AA922" s="327"/>
    </row>
    <row r="923" spans="1:27" x14ac:dyDescent="0.3">
      <c r="A923" s="18"/>
      <c r="B923" s="86"/>
      <c r="C923" s="258" t="s">
        <v>48</v>
      </c>
      <c r="D923" s="258"/>
      <c r="E923" s="258"/>
      <c r="F923" s="329">
        <v>976</v>
      </c>
      <c r="G923" s="329"/>
      <c r="H923" s="329">
        <v>939</v>
      </c>
      <c r="I923" s="329"/>
      <c r="J923" s="382">
        <f t="shared" ref="J923:J932" si="419">+H923/$F923*100</f>
        <v>96.209016393442624</v>
      </c>
      <c r="K923" s="382"/>
      <c r="L923" s="329">
        <v>880</v>
      </c>
      <c r="M923" s="329"/>
      <c r="N923" s="382">
        <f>+L923/$F923*100</f>
        <v>90.163934426229503</v>
      </c>
      <c r="O923" s="382"/>
      <c r="P923" s="329">
        <v>0</v>
      </c>
      <c r="Q923" s="329"/>
      <c r="R923" s="329">
        <v>0</v>
      </c>
      <c r="S923" s="329"/>
      <c r="T923" s="329">
        <v>0</v>
      </c>
      <c r="U923" s="329"/>
      <c r="V923" s="329">
        <v>0</v>
      </c>
      <c r="W923" s="329"/>
      <c r="X923" s="329">
        <v>0</v>
      </c>
      <c r="Y923" s="329"/>
      <c r="Z923" s="329">
        <v>0</v>
      </c>
      <c r="AA923" s="329"/>
    </row>
    <row r="924" spans="1:27" x14ac:dyDescent="0.3">
      <c r="A924" s="18"/>
      <c r="B924" s="86"/>
      <c r="C924" s="370" t="s">
        <v>49</v>
      </c>
      <c r="D924" s="370"/>
      <c r="E924" s="370"/>
      <c r="F924" s="329"/>
      <c r="G924" s="329"/>
      <c r="H924" s="329"/>
      <c r="I924" s="329"/>
      <c r="J924" s="382"/>
      <c r="K924" s="382"/>
      <c r="L924" s="329"/>
      <c r="M924" s="329"/>
      <c r="N924" s="382"/>
      <c r="O924" s="382"/>
      <c r="P924" s="329"/>
      <c r="Q924" s="329"/>
      <c r="R924" s="329"/>
      <c r="S924" s="329"/>
      <c r="T924" s="329"/>
      <c r="U924" s="329"/>
      <c r="V924" s="329"/>
      <c r="W924" s="329"/>
      <c r="X924" s="329"/>
      <c r="Y924" s="329"/>
      <c r="Z924" s="329"/>
      <c r="AA924" s="329"/>
    </row>
    <row r="925" spans="1:27" ht="4.8" customHeight="1" x14ac:dyDescent="0.3">
      <c r="A925" s="18"/>
      <c r="B925" s="86"/>
      <c r="C925" s="164"/>
      <c r="D925" s="164"/>
      <c r="E925" s="164"/>
      <c r="F925" s="329"/>
      <c r="G925" s="329"/>
      <c r="H925" s="329"/>
      <c r="I925" s="329"/>
      <c r="J925" s="382"/>
      <c r="K925" s="382"/>
      <c r="L925" s="329"/>
      <c r="M925" s="329"/>
      <c r="N925" s="382"/>
      <c r="O925" s="382"/>
      <c r="P925" s="329"/>
      <c r="Q925" s="329"/>
      <c r="R925" s="329"/>
      <c r="S925" s="329"/>
      <c r="T925" s="329"/>
      <c r="U925" s="329"/>
      <c r="V925" s="329"/>
      <c r="W925" s="329"/>
      <c r="X925" s="329"/>
      <c r="Y925" s="329"/>
      <c r="Z925" s="329"/>
      <c r="AA925" s="329"/>
    </row>
    <row r="926" spans="1:27" x14ac:dyDescent="0.3">
      <c r="A926" s="18"/>
      <c r="B926" s="86"/>
      <c r="C926" s="258" t="s">
        <v>50</v>
      </c>
      <c r="D926" s="258"/>
      <c r="E926" s="258"/>
      <c r="F926" s="329">
        <v>174</v>
      </c>
      <c r="G926" s="329"/>
      <c r="H926" s="329">
        <v>171</v>
      </c>
      <c r="I926" s="329"/>
      <c r="J926" s="382">
        <f t="shared" si="419"/>
        <v>98.275862068965509</v>
      </c>
      <c r="K926" s="382"/>
      <c r="L926" s="329">
        <v>161</v>
      </c>
      <c r="M926" s="329"/>
      <c r="N926" s="382">
        <f>+L926/$F926*100</f>
        <v>92.52873563218391</v>
      </c>
      <c r="O926" s="382"/>
      <c r="P926" s="329">
        <v>0</v>
      </c>
      <c r="Q926" s="329"/>
      <c r="R926" s="329">
        <v>0</v>
      </c>
      <c r="S926" s="329"/>
      <c r="T926" s="329">
        <v>0</v>
      </c>
      <c r="U926" s="329"/>
      <c r="V926" s="329">
        <v>0</v>
      </c>
      <c r="W926" s="329"/>
      <c r="X926" s="329">
        <v>0</v>
      </c>
      <c r="Y926" s="329"/>
      <c r="Z926" s="329">
        <v>0</v>
      </c>
      <c r="AA926" s="329"/>
    </row>
    <row r="927" spans="1:27" x14ac:dyDescent="0.3">
      <c r="A927" s="18"/>
      <c r="B927" s="86"/>
      <c r="C927" s="370" t="s">
        <v>51</v>
      </c>
      <c r="D927" s="370"/>
      <c r="E927" s="370"/>
      <c r="F927" s="329"/>
      <c r="G927" s="329"/>
      <c r="H927" s="329"/>
      <c r="I927" s="329"/>
      <c r="J927" s="382"/>
      <c r="K927" s="382"/>
      <c r="L927" s="329"/>
      <c r="M927" s="329"/>
      <c r="N927" s="382"/>
      <c r="O927" s="382"/>
      <c r="P927" s="329"/>
      <c r="Q927" s="329"/>
      <c r="R927" s="329"/>
      <c r="S927" s="329"/>
      <c r="T927" s="329"/>
      <c r="U927" s="329"/>
      <c r="V927" s="329"/>
      <c r="W927" s="329"/>
      <c r="X927" s="329"/>
      <c r="Y927" s="329"/>
      <c r="Z927" s="329"/>
      <c r="AA927" s="329"/>
    </row>
    <row r="928" spans="1:27" ht="4.8" customHeight="1" x14ac:dyDescent="0.3">
      <c r="A928" s="18"/>
      <c r="B928" s="86"/>
      <c r="C928" s="164"/>
      <c r="D928" s="164"/>
      <c r="E928" s="164"/>
      <c r="F928" s="329"/>
      <c r="G928" s="329"/>
      <c r="H928" s="329"/>
      <c r="I928" s="329"/>
      <c r="J928" s="382"/>
      <c r="K928" s="382"/>
      <c r="L928" s="329"/>
      <c r="M928" s="329"/>
      <c r="N928" s="382"/>
      <c r="O928" s="382"/>
      <c r="P928" s="329"/>
      <c r="Q928" s="329"/>
      <c r="R928" s="329"/>
      <c r="S928" s="329"/>
      <c r="T928" s="329"/>
      <c r="U928" s="329"/>
      <c r="V928" s="329"/>
      <c r="W928" s="329"/>
      <c r="X928" s="329"/>
      <c r="Y928" s="329"/>
      <c r="Z928" s="329"/>
      <c r="AA928" s="329"/>
    </row>
    <row r="929" spans="1:27" x14ac:dyDescent="0.3">
      <c r="A929" s="18"/>
      <c r="B929" s="86"/>
      <c r="C929" s="258" t="s">
        <v>52</v>
      </c>
      <c r="D929" s="258"/>
      <c r="E929" s="258"/>
      <c r="F929" s="329">
        <v>210</v>
      </c>
      <c r="G929" s="329"/>
      <c r="H929" s="329">
        <v>205</v>
      </c>
      <c r="I929" s="329"/>
      <c r="J929" s="382">
        <f t="shared" si="419"/>
        <v>97.61904761904762</v>
      </c>
      <c r="K929" s="382"/>
      <c r="L929" s="329">
        <v>197</v>
      </c>
      <c r="M929" s="329"/>
      <c r="N929" s="382">
        <f>+L929/$F929*100</f>
        <v>93.80952380952381</v>
      </c>
      <c r="O929" s="382"/>
      <c r="P929" s="329">
        <v>0</v>
      </c>
      <c r="Q929" s="329"/>
      <c r="R929" s="329">
        <v>0</v>
      </c>
      <c r="S929" s="329"/>
      <c r="T929" s="329">
        <v>0</v>
      </c>
      <c r="U929" s="329"/>
      <c r="V929" s="329">
        <v>0</v>
      </c>
      <c r="W929" s="329"/>
      <c r="X929" s="329">
        <v>0</v>
      </c>
      <c r="Y929" s="329"/>
      <c r="Z929" s="329">
        <v>0</v>
      </c>
      <c r="AA929" s="329"/>
    </row>
    <row r="930" spans="1:27" x14ac:dyDescent="0.3">
      <c r="A930" s="18"/>
      <c r="B930" s="86"/>
      <c r="C930" s="370" t="s">
        <v>53</v>
      </c>
      <c r="D930" s="370"/>
      <c r="E930" s="370"/>
      <c r="F930" s="329"/>
      <c r="G930" s="329"/>
      <c r="H930" s="329"/>
      <c r="I930" s="329"/>
      <c r="J930" s="382"/>
      <c r="K930" s="382"/>
      <c r="L930" s="329"/>
      <c r="M930" s="329"/>
      <c r="N930" s="382"/>
      <c r="O930" s="382"/>
      <c r="P930" s="329"/>
      <c r="Q930" s="329"/>
      <c r="R930" s="329"/>
      <c r="S930" s="329"/>
      <c r="T930" s="329"/>
      <c r="U930" s="329"/>
      <c r="V930" s="329"/>
      <c r="W930" s="329"/>
      <c r="X930" s="329"/>
      <c r="Y930" s="329"/>
      <c r="Z930" s="329"/>
      <c r="AA930" s="329"/>
    </row>
    <row r="931" spans="1:27" ht="4.8" customHeight="1" x14ac:dyDescent="0.3">
      <c r="A931" s="18"/>
      <c r="B931" s="86"/>
      <c r="C931" s="164"/>
      <c r="D931" s="164"/>
      <c r="E931" s="164"/>
      <c r="F931" s="329"/>
      <c r="G931" s="329"/>
      <c r="H931" s="329"/>
      <c r="I931" s="329"/>
      <c r="J931" s="382"/>
      <c r="K931" s="382"/>
      <c r="L931" s="329"/>
      <c r="M931" s="329"/>
      <c r="N931" s="382"/>
      <c r="O931" s="382"/>
      <c r="P931" s="329"/>
      <c r="Q931" s="329"/>
      <c r="R931" s="329"/>
      <c r="S931" s="329"/>
      <c r="T931" s="329"/>
      <c r="U931" s="329"/>
      <c r="V931" s="329"/>
      <c r="W931" s="329"/>
      <c r="X931" s="329"/>
      <c r="Y931" s="329"/>
      <c r="Z931" s="329"/>
      <c r="AA931" s="329"/>
    </row>
    <row r="932" spans="1:27" x14ac:dyDescent="0.3">
      <c r="A932" s="18"/>
      <c r="B932" s="86"/>
      <c r="C932" s="258" t="s">
        <v>54</v>
      </c>
      <c r="D932" s="258"/>
      <c r="E932" s="258"/>
      <c r="F932" s="329">
        <v>142</v>
      </c>
      <c r="G932" s="329"/>
      <c r="H932" s="329">
        <v>139</v>
      </c>
      <c r="I932" s="329"/>
      <c r="J932" s="382">
        <f t="shared" si="419"/>
        <v>97.887323943661968</v>
      </c>
      <c r="K932" s="382"/>
      <c r="L932" s="329">
        <v>134</v>
      </c>
      <c r="M932" s="329"/>
      <c r="N932" s="382">
        <f>+L932/$F932*100</f>
        <v>94.366197183098592</v>
      </c>
      <c r="O932" s="382"/>
      <c r="P932" s="329">
        <v>0</v>
      </c>
      <c r="Q932" s="329"/>
      <c r="R932" s="329">
        <v>0</v>
      </c>
      <c r="S932" s="329"/>
      <c r="T932" s="329">
        <v>0</v>
      </c>
      <c r="U932" s="329"/>
      <c r="V932" s="329">
        <v>0</v>
      </c>
      <c r="W932" s="329"/>
      <c r="X932" s="329">
        <v>0</v>
      </c>
      <c r="Y932" s="329"/>
      <c r="Z932" s="329">
        <v>0</v>
      </c>
      <c r="AA932" s="329"/>
    </row>
    <row r="933" spans="1:27" x14ac:dyDescent="0.3">
      <c r="A933" s="18"/>
      <c r="B933" s="86"/>
      <c r="C933" s="370" t="s">
        <v>55</v>
      </c>
      <c r="D933" s="370"/>
      <c r="E933" s="370"/>
      <c r="F933" s="329"/>
      <c r="G933" s="329"/>
      <c r="H933" s="329"/>
      <c r="I933" s="329"/>
      <c r="J933" s="382"/>
      <c r="K933" s="382"/>
      <c r="L933" s="329"/>
      <c r="M933" s="329"/>
      <c r="N933" s="382"/>
      <c r="O933" s="382"/>
      <c r="P933" s="329"/>
      <c r="Q933" s="329"/>
      <c r="R933" s="329"/>
      <c r="S933" s="329"/>
      <c r="T933" s="329"/>
      <c r="U933" s="329"/>
      <c r="V933" s="329"/>
      <c r="W933" s="329"/>
      <c r="X933" s="329"/>
      <c r="Y933" s="329"/>
      <c r="Z933" s="329"/>
      <c r="AA933" s="329"/>
    </row>
    <row r="934" spans="1:27" x14ac:dyDescent="0.3">
      <c r="A934" s="18"/>
      <c r="B934" s="86"/>
      <c r="C934" s="86"/>
      <c r="D934" s="86"/>
      <c r="E934" s="164"/>
      <c r="F934" s="329"/>
      <c r="G934" s="329"/>
      <c r="H934" s="329"/>
      <c r="I934" s="329"/>
      <c r="J934" s="379"/>
      <c r="K934" s="379"/>
      <c r="L934" s="329"/>
      <c r="M934" s="329"/>
      <c r="N934" s="379"/>
      <c r="O934" s="379"/>
      <c r="P934" s="329"/>
      <c r="Q934" s="329"/>
      <c r="R934" s="379"/>
      <c r="S934" s="379"/>
      <c r="T934" s="329"/>
      <c r="U934" s="329"/>
      <c r="V934" s="379"/>
      <c r="W934" s="379"/>
      <c r="X934" s="329"/>
      <c r="Y934" s="329"/>
      <c r="Z934" s="379"/>
      <c r="AA934" s="379"/>
    </row>
    <row r="935" spans="1:27" x14ac:dyDescent="0.3">
      <c r="A935" s="228"/>
      <c r="B935" s="280" t="s">
        <v>64</v>
      </c>
      <c r="C935" s="280"/>
      <c r="D935" s="280"/>
      <c r="E935" s="280"/>
      <c r="F935" s="229">
        <f>SUM(F938:F941)</f>
        <v>506</v>
      </c>
      <c r="G935" s="229"/>
      <c r="H935" s="229">
        <f>SUM(H938:H941)</f>
        <v>494</v>
      </c>
      <c r="I935" s="229"/>
      <c r="J935" s="230">
        <f>H935/$F935*100</f>
        <v>97.628458498023718</v>
      </c>
      <c r="K935" s="230"/>
      <c r="L935" s="229">
        <f>SUM(L938:L941)</f>
        <v>462</v>
      </c>
      <c r="M935" s="229"/>
      <c r="N935" s="230">
        <f>L935/$F935*100</f>
        <v>91.304347826086953</v>
      </c>
      <c r="O935" s="230"/>
      <c r="P935" s="229">
        <v>0</v>
      </c>
      <c r="Q935" s="229"/>
      <c r="R935" s="230">
        <v>0</v>
      </c>
      <c r="S935" s="230"/>
      <c r="T935" s="229">
        <v>0</v>
      </c>
      <c r="U935" s="229"/>
      <c r="V935" s="230">
        <v>0</v>
      </c>
      <c r="W935" s="230"/>
      <c r="X935" s="229">
        <v>0</v>
      </c>
      <c r="Y935" s="229"/>
      <c r="Z935" s="230">
        <v>0</v>
      </c>
      <c r="AA935" s="230"/>
    </row>
    <row r="936" spans="1:27" x14ac:dyDescent="0.3">
      <c r="A936" s="228"/>
      <c r="B936" s="282" t="s">
        <v>165</v>
      </c>
      <c r="C936" s="281"/>
      <c r="D936" s="281"/>
      <c r="E936" s="114"/>
      <c r="F936" s="229"/>
      <c r="G936" s="229"/>
      <c r="H936" s="229"/>
      <c r="I936" s="229"/>
      <c r="J936" s="230"/>
      <c r="K936" s="230"/>
      <c r="L936" s="229"/>
      <c r="M936" s="229"/>
      <c r="N936" s="230"/>
      <c r="O936" s="230"/>
      <c r="P936" s="229"/>
      <c r="Q936" s="229"/>
      <c r="R936" s="230"/>
      <c r="S936" s="230"/>
      <c r="T936" s="229"/>
      <c r="U936" s="229"/>
      <c r="V936" s="230"/>
      <c r="W936" s="230"/>
      <c r="X936" s="229"/>
      <c r="Y936" s="229"/>
      <c r="Z936" s="230"/>
      <c r="AA936" s="230"/>
    </row>
    <row r="937" spans="1:27" s="224" customFormat="1" ht="4.8" customHeight="1" x14ac:dyDescent="0.3">
      <c r="A937" s="18"/>
      <c r="B937" s="86"/>
      <c r="C937" s="86"/>
      <c r="D937" s="86"/>
      <c r="E937" s="164"/>
      <c r="F937" s="367"/>
      <c r="G937" s="367"/>
      <c r="H937" s="367"/>
      <c r="I937" s="367"/>
      <c r="J937" s="327"/>
      <c r="K937" s="327"/>
      <c r="L937" s="367"/>
      <c r="M937" s="367"/>
      <c r="N937" s="327"/>
      <c r="O937" s="327"/>
      <c r="P937" s="367"/>
      <c r="Q937" s="367"/>
      <c r="R937" s="327"/>
      <c r="S937" s="327"/>
      <c r="T937" s="367"/>
      <c r="U937" s="367"/>
      <c r="V937" s="327"/>
      <c r="W937" s="327"/>
      <c r="X937" s="367"/>
      <c r="Y937" s="367"/>
      <c r="Z937" s="327"/>
      <c r="AA937" s="327"/>
    </row>
    <row r="938" spans="1:27" x14ac:dyDescent="0.3">
      <c r="A938" s="18"/>
      <c r="B938" s="86"/>
      <c r="C938" s="252" t="s">
        <v>56</v>
      </c>
      <c r="D938" s="252"/>
      <c r="E938" s="252"/>
      <c r="F938" s="329">
        <v>93</v>
      </c>
      <c r="G938" s="329"/>
      <c r="H938" s="329">
        <v>91</v>
      </c>
      <c r="I938" s="329"/>
      <c r="J938" s="382">
        <f t="shared" ref="J938:J941" si="420">+H938/$F938*100</f>
        <v>97.849462365591393</v>
      </c>
      <c r="K938" s="382"/>
      <c r="L938" s="329">
        <v>91</v>
      </c>
      <c r="M938" s="329"/>
      <c r="N938" s="382">
        <f>+L938/$F938*100</f>
        <v>97.849462365591393</v>
      </c>
      <c r="O938" s="382"/>
      <c r="P938" s="329">
        <v>0</v>
      </c>
      <c r="Q938" s="329"/>
      <c r="R938" s="329">
        <v>0</v>
      </c>
      <c r="S938" s="329"/>
      <c r="T938" s="329">
        <v>0</v>
      </c>
      <c r="U938" s="329"/>
      <c r="V938" s="329">
        <v>0</v>
      </c>
      <c r="W938" s="329"/>
      <c r="X938" s="329">
        <v>0</v>
      </c>
      <c r="Y938" s="329"/>
      <c r="Z938" s="329">
        <v>0</v>
      </c>
      <c r="AA938" s="329"/>
    </row>
    <row r="939" spans="1:27" x14ac:dyDescent="0.3">
      <c r="A939" s="18"/>
      <c r="B939" s="86"/>
      <c r="C939" s="387" t="s">
        <v>57</v>
      </c>
      <c r="D939" s="387"/>
      <c r="E939" s="387"/>
      <c r="F939" s="329"/>
      <c r="G939" s="329"/>
      <c r="H939" s="329"/>
      <c r="I939" s="329"/>
      <c r="J939" s="382"/>
      <c r="K939" s="382"/>
      <c r="L939" s="329"/>
      <c r="M939" s="329"/>
      <c r="N939" s="382"/>
      <c r="O939" s="382"/>
      <c r="P939" s="329"/>
      <c r="Q939" s="329"/>
      <c r="R939" s="329"/>
      <c r="S939" s="329"/>
      <c r="T939" s="329"/>
      <c r="U939" s="329"/>
      <c r="V939" s="329"/>
      <c r="W939" s="329"/>
      <c r="X939" s="329"/>
      <c r="Y939" s="329"/>
      <c r="Z939" s="329"/>
      <c r="AA939" s="329"/>
    </row>
    <row r="940" spans="1:27" ht="4.8" customHeight="1" x14ac:dyDescent="0.3">
      <c r="A940" s="18"/>
      <c r="B940" s="86"/>
      <c r="C940" s="86"/>
      <c r="D940" s="86"/>
      <c r="E940" s="164"/>
      <c r="F940" s="329"/>
      <c r="G940" s="329"/>
      <c r="H940" s="329"/>
      <c r="I940" s="329"/>
      <c r="J940" s="382"/>
      <c r="K940" s="382"/>
      <c r="L940" s="329"/>
      <c r="M940" s="329"/>
      <c r="N940" s="382"/>
      <c r="O940" s="382"/>
      <c r="P940" s="329"/>
      <c r="Q940" s="329"/>
      <c r="R940" s="329"/>
      <c r="S940" s="329"/>
      <c r="T940" s="329"/>
      <c r="U940" s="329"/>
      <c r="V940" s="329"/>
      <c r="W940" s="329"/>
      <c r="X940" s="329"/>
      <c r="Y940" s="329"/>
      <c r="Z940" s="329"/>
      <c r="AA940" s="329"/>
    </row>
    <row r="941" spans="1:27" x14ac:dyDescent="0.3">
      <c r="A941" s="18"/>
      <c r="B941" s="86"/>
      <c r="C941" s="252" t="s">
        <v>58</v>
      </c>
      <c r="D941" s="252"/>
      <c r="E941" s="252"/>
      <c r="F941" s="329">
        <v>413</v>
      </c>
      <c r="G941" s="329"/>
      <c r="H941" s="329">
        <v>403</v>
      </c>
      <c r="I941" s="329"/>
      <c r="J941" s="382">
        <f t="shared" si="420"/>
        <v>97.578692493946733</v>
      </c>
      <c r="K941" s="382"/>
      <c r="L941" s="329">
        <v>371</v>
      </c>
      <c r="M941" s="329"/>
      <c r="N941" s="382">
        <f>+L941/$F941*100</f>
        <v>89.830508474576277</v>
      </c>
      <c r="O941" s="382"/>
      <c r="P941" s="329">
        <v>0</v>
      </c>
      <c r="Q941" s="329"/>
      <c r="R941" s="329">
        <v>0</v>
      </c>
      <c r="S941" s="329"/>
      <c r="T941" s="329">
        <v>0</v>
      </c>
      <c r="U941" s="329"/>
      <c r="V941" s="329">
        <v>0</v>
      </c>
      <c r="W941" s="329"/>
      <c r="X941" s="329">
        <v>0</v>
      </c>
      <c r="Y941" s="329"/>
      <c r="Z941" s="329">
        <v>0</v>
      </c>
      <c r="AA941" s="329"/>
    </row>
    <row r="942" spans="1:27" x14ac:dyDescent="0.3">
      <c r="A942" s="18"/>
      <c r="B942" s="86"/>
      <c r="C942" s="387" t="s">
        <v>59</v>
      </c>
      <c r="D942" s="387"/>
      <c r="E942" s="387"/>
      <c r="F942" s="329"/>
      <c r="G942" s="329"/>
      <c r="H942" s="329"/>
      <c r="I942" s="329"/>
      <c r="J942" s="382"/>
      <c r="K942" s="382"/>
      <c r="L942" s="329"/>
      <c r="M942" s="329"/>
      <c r="N942" s="382"/>
      <c r="O942" s="382"/>
      <c r="P942" s="329"/>
      <c r="Q942" s="329"/>
      <c r="R942" s="329"/>
      <c r="S942" s="329"/>
      <c r="T942" s="329"/>
      <c r="U942" s="329"/>
      <c r="V942" s="329"/>
      <c r="W942" s="329"/>
      <c r="X942" s="329"/>
      <c r="Y942" s="329"/>
      <c r="Z942" s="329"/>
      <c r="AA942" s="329"/>
    </row>
    <row r="943" spans="1:27" ht="13.8" thickBot="1" x14ac:dyDescent="0.35">
      <c r="A943" s="72"/>
      <c r="B943" s="73"/>
      <c r="C943" s="73"/>
      <c r="D943" s="73"/>
      <c r="E943" s="371"/>
      <c r="F943" s="202"/>
      <c r="G943" s="202"/>
      <c r="H943" s="202"/>
      <c r="I943" s="202"/>
      <c r="J943" s="372"/>
      <c r="K943" s="372"/>
      <c r="L943" s="202"/>
      <c r="M943" s="202"/>
      <c r="N943" s="372"/>
      <c r="O943" s="372"/>
      <c r="P943" s="202"/>
      <c r="Q943" s="202"/>
      <c r="R943" s="372"/>
      <c r="S943" s="372"/>
      <c r="T943" s="202"/>
      <c r="U943" s="202"/>
      <c r="V943" s="372"/>
      <c r="W943" s="372"/>
      <c r="X943" s="202"/>
      <c r="Y943" s="202"/>
      <c r="Z943" s="372"/>
      <c r="AA943" s="372"/>
    </row>
    <row r="944" spans="1:27" x14ac:dyDescent="0.3">
      <c r="A944" s="353" t="s">
        <v>169</v>
      </c>
      <c r="B944" s="353"/>
      <c r="C944" s="353"/>
      <c r="D944" s="353"/>
      <c r="E944" s="353"/>
      <c r="F944" s="353"/>
      <c r="G944" s="353"/>
      <c r="H944" s="353"/>
      <c r="I944" s="353"/>
      <c r="J944" s="353"/>
      <c r="K944" s="353"/>
      <c r="L944" s="353"/>
      <c r="M944" s="353"/>
      <c r="N944" s="353"/>
      <c r="O944" s="353"/>
      <c r="P944" s="353"/>
      <c r="Q944" s="353"/>
      <c r="R944" s="353"/>
      <c r="S944" s="353"/>
      <c r="T944" s="353"/>
      <c r="U944" s="353"/>
      <c r="V944" s="353"/>
      <c r="W944" s="353"/>
      <c r="X944" s="353"/>
      <c r="Y944" s="353"/>
      <c r="Z944" s="353"/>
      <c r="AA944" s="353"/>
    </row>
    <row r="945" spans="1:27" x14ac:dyDescent="0.3">
      <c r="A945" s="354" t="s">
        <v>184</v>
      </c>
      <c r="B945" s="354"/>
      <c r="C945" s="354"/>
      <c r="D945" s="354"/>
      <c r="E945" s="354"/>
      <c r="F945" s="354"/>
      <c r="G945" s="354"/>
      <c r="H945" s="354"/>
      <c r="I945" s="354"/>
      <c r="J945" s="354"/>
      <c r="K945" s="354"/>
      <c r="L945" s="354"/>
      <c r="M945" s="354"/>
      <c r="N945" s="354"/>
      <c r="O945" s="354"/>
      <c r="P945" s="354"/>
      <c r="Q945" s="354"/>
      <c r="R945" s="354"/>
      <c r="S945" s="354"/>
      <c r="T945" s="354"/>
      <c r="U945" s="354"/>
      <c r="V945" s="354"/>
      <c r="W945" s="354"/>
      <c r="X945" s="354"/>
      <c r="Y945" s="354"/>
      <c r="Z945" s="354"/>
      <c r="AA945" s="354"/>
    </row>
    <row r="946" spans="1:27" ht="13.8" thickBot="1" x14ac:dyDescent="0.35">
      <c r="A946" s="18"/>
      <c r="B946" s="18"/>
      <c r="C946" s="18"/>
      <c r="D946" s="18"/>
      <c r="E946" s="18"/>
      <c r="F946" s="329"/>
      <c r="G946" s="329"/>
      <c r="H946" s="329"/>
      <c r="I946" s="329"/>
      <c r="J946" s="330"/>
      <c r="K946" s="330"/>
      <c r="L946" s="329"/>
      <c r="M946" s="329"/>
      <c r="N946" s="18"/>
      <c r="O946" s="18"/>
      <c r="P946" s="329"/>
      <c r="Q946" s="329"/>
      <c r="R946" s="330"/>
      <c r="S946" s="330"/>
      <c r="T946" s="329"/>
      <c r="U946" s="329"/>
      <c r="V946" s="18"/>
      <c r="W946" s="18"/>
      <c r="X946" s="329"/>
      <c r="Y946" s="329"/>
      <c r="Z946" s="330"/>
      <c r="AA946" s="330"/>
    </row>
    <row r="947" spans="1:27" ht="36" customHeight="1" thickBot="1" x14ac:dyDescent="0.35">
      <c r="A947" s="355"/>
      <c r="B947" s="317" t="s">
        <v>220</v>
      </c>
      <c r="C947" s="317"/>
      <c r="D947" s="317"/>
      <c r="E947" s="318"/>
      <c r="F947" s="293" t="s">
        <v>25</v>
      </c>
      <c r="G947" s="356"/>
      <c r="H947" s="357" t="s">
        <v>32</v>
      </c>
      <c r="I947" s="357"/>
      <c r="J947" s="357"/>
      <c r="K947" s="358"/>
      <c r="L947" s="357" t="s">
        <v>21</v>
      </c>
      <c r="M947" s="357"/>
      <c r="N947" s="357"/>
      <c r="O947" s="358"/>
      <c r="P947" s="357" t="s">
        <v>29</v>
      </c>
      <c r="Q947" s="357"/>
      <c r="R947" s="357"/>
      <c r="S947" s="358"/>
      <c r="T947" s="357" t="s">
        <v>31</v>
      </c>
      <c r="U947" s="357"/>
      <c r="V947" s="357"/>
      <c r="W947" s="358"/>
      <c r="X947" s="357" t="s">
        <v>30</v>
      </c>
      <c r="Y947" s="357"/>
      <c r="Z947" s="357"/>
      <c r="AA947" s="358"/>
    </row>
    <row r="948" spans="1:27" ht="37.200000000000003" customHeight="1" x14ac:dyDescent="0.3">
      <c r="A948" s="167"/>
      <c r="B948" s="301"/>
      <c r="C948" s="301"/>
      <c r="D948" s="301"/>
      <c r="E948" s="312"/>
      <c r="F948" s="298"/>
      <c r="G948" s="359"/>
      <c r="H948" s="302" t="s">
        <v>134</v>
      </c>
      <c r="I948" s="360"/>
      <c r="J948" s="303" t="s">
        <v>118</v>
      </c>
      <c r="K948" s="303"/>
      <c r="L948" s="302" t="s">
        <v>134</v>
      </c>
      <c r="M948" s="360"/>
      <c r="N948" s="303" t="s">
        <v>118</v>
      </c>
      <c r="O948" s="303"/>
      <c r="P948" s="302" t="s">
        <v>134</v>
      </c>
      <c r="Q948" s="360"/>
      <c r="R948" s="303" t="s">
        <v>118</v>
      </c>
      <c r="S948" s="303"/>
      <c r="T948" s="302" t="s">
        <v>134</v>
      </c>
      <c r="U948" s="360"/>
      <c r="V948" s="303" t="s">
        <v>118</v>
      </c>
      <c r="W948" s="303"/>
      <c r="X948" s="302" t="s">
        <v>134</v>
      </c>
      <c r="Y948" s="360"/>
      <c r="Z948" s="303" t="s">
        <v>118</v>
      </c>
      <c r="AA948" s="303"/>
    </row>
    <row r="949" spans="1:27" ht="18.600000000000001" customHeight="1" thickBot="1" x14ac:dyDescent="0.35">
      <c r="A949" s="72"/>
      <c r="B949" s="361"/>
      <c r="C949" s="361"/>
      <c r="D949" s="361"/>
      <c r="E949" s="307"/>
      <c r="F949" s="362"/>
      <c r="G949" s="363"/>
      <c r="H949" s="364"/>
      <c r="I949" s="364"/>
      <c r="J949" s="310" t="s">
        <v>62</v>
      </c>
      <c r="K949" s="310"/>
      <c r="L949" s="364"/>
      <c r="M949" s="364"/>
      <c r="N949" s="310" t="s">
        <v>62</v>
      </c>
      <c r="O949" s="310"/>
      <c r="P949" s="364"/>
      <c r="Q949" s="364"/>
      <c r="R949" s="310" t="s">
        <v>62</v>
      </c>
      <c r="S949" s="310"/>
      <c r="T949" s="364"/>
      <c r="U949" s="364"/>
      <c r="V949" s="310" t="s">
        <v>62</v>
      </c>
      <c r="W949" s="310"/>
      <c r="X949" s="364"/>
      <c r="Y949" s="364"/>
      <c r="Z949" s="310" t="s">
        <v>62</v>
      </c>
      <c r="AA949" s="310"/>
    </row>
    <row r="950" spans="1:27" ht="4.8" customHeight="1" x14ac:dyDescent="0.3">
      <c r="A950" s="355"/>
      <c r="B950" s="318"/>
      <c r="C950" s="318"/>
      <c r="D950" s="318"/>
      <c r="E950" s="318"/>
      <c r="F950" s="294"/>
      <c r="G950" s="356"/>
      <c r="H950" s="365"/>
      <c r="I950" s="365"/>
      <c r="J950" s="322"/>
      <c r="K950" s="322"/>
      <c r="L950" s="365"/>
      <c r="M950" s="365"/>
      <c r="N950" s="322"/>
      <c r="O950" s="322"/>
      <c r="P950" s="365"/>
      <c r="Q950" s="365"/>
      <c r="R950" s="322"/>
      <c r="S950" s="322"/>
      <c r="T950" s="365"/>
      <c r="U950" s="365"/>
      <c r="V950" s="322"/>
      <c r="W950" s="322"/>
      <c r="X950" s="365"/>
      <c r="Y950" s="365"/>
      <c r="Z950" s="322"/>
      <c r="AA950" s="322"/>
    </row>
    <row r="951" spans="1:27" x14ac:dyDescent="0.3">
      <c r="A951" s="271" t="s">
        <v>156</v>
      </c>
      <c r="B951" s="271"/>
      <c r="C951" s="271"/>
      <c r="D951" s="271"/>
      <c r="E951" s="271"/>
      <c r="F951" s="271"/>
      <c r="G951" s="271"/>
      <c r="H951" s="271"/>
      <c r="I951" s="271"/>
      <c r="J951" s="271"/>
      <c r="K951" s="271"/>
      <c r="L951" s="271"/>
      <c r="M951" s="271"/>
      <c r="N951" s="271"/>
      <c r="O951" s="271"/>
      <c r="P951" s="271"/>
      <c r="Q951" s="271"/>
      <c r="R951" s="271"/>
      <c r="S951" s="271"/>
      <c r="T951" s="271"/>
      <c r="U951" s="271"/>
      <c r="V951" s="271"/>
      <c r="W951" s="271"/>
      <c r="X951" s="271"/>
      <c r="Y951" s="271"/>
      <c r="Z951" s="271"/>
      <c r="AA951" s="271"/>
    </row>
    <row r="952" spans="1:27" x14ac:dyDescent="0.3">
      <c r="A952" s="272" t="s">
        <v>157</v>
      </c>
      <c r="B952" s="271"/>
      <c r="C952" s="271"/>
      <c r="D952" s="271"/>
      <c r="E952" s="271"/>
      <c r="F952" s="271"/>
      <c r="G952" s="271"/>
      <c r="H952" s="271"/>
      <c r="I952" s="271"/>
      <c r="J952" s="271"/>
      <c r="K952" s="271"/>
      <c r="L952" s="271"/>
      <c r="M952" s="271"/>
      <c r="N952" s="271"/>
      <c r="O952" s="271"/>
      <c r="P952" s="271"/>
      <c r="Q952" s="271"/>
      <c r="R952" s="271"/>
      <c r="S952" s="271"/>
      <c r="T952" s="271"/>
      <c r="U952" s="271"/>
      <c r="V952" s="271"/>
      <c r="W952" s="271"/>
      <c r="X952" s="271"/>
      <c r="Y952" s="271"/>
      <c r="Z952" s="271"/>
      <c r="AA952" s="271"/>
    </row>
    <row r="953" spans="1:27" s="224" customFormat="1" ht="4.8" customHeight="1" x14ac:dyDescent="0.3">
      <c r="A953" s="366"/>
      <c r="B953" s="366"/>
      <c r="C953" s="366"/>
      <c r="D953" s="366"/>
      <c r="E953" s="366"/>
      <c r="F953" s="366"/>
      <c r="G953" s="366"/>
      <c r="H953" s="366"/>
      <c r="I953" s="366"/>
      <c r="J953" s="366"/>
      <c r="K953" s="366"/>
      <c r="L953" s="366"/>
      <c r="M953" s="366"/>
      <c r="N953" s="366"/>
      <c r="O953" s="366"/>
      <c r="P953" s="366"/>
      <c r="Q953" s="366"/>
      <c r="R953" s="366"/>
      <c r="S953" s="366"/>
      <c r="T953" s="366"/>
      <c r="U953" s="366"/>
      <c r="V953" s="366"/>
      <c r="W953" s="366"/>
      <c r="X953" s="366"/>
      <c r="Y953" s="366"/>
      <c r="Z953" s="366"/>
      <c r="AA953" s="366"/>
    </row>
    <row r="954" spans="1:27" x14ac:dyDescent="0.3">
      <c r="A954" s="228"/>
      <c r="B954" s="280" t="s">
        <v>47</v>
      </c>
      <c r="C954" s="281"/>
      <c r="D954" s="281"/>
      <c r="E954" s="114"/>
      <c r="F954" s="229">
        <f>SUM(F957:F985)</f>
        <v>2893</v>
      </c>
      <c r="G954" s="229"/>
      <c r="H954" s="229">
        <f>SUM(H957:H985)</f>
        <v>2801</v>
      </c>
      <c r="I954" s="229"/>
      <c r="J954" s="230">
        <f>H954/$F954*100</f>
        <v>96.819910127894914</v>
      </c>
      <c r="K954" s="230"/>
      <c r="L954" s="229">
        <f>SUM(L957:L985)</f>
        <v>2632</v>
      </c>
      <c r="M954" s="229"/>
      <c r="N954" s="230">
        <f>L954/$F954*100</f>
        <v>90.978223297614932</v>
      </c>
      <c r="O954" s="230"/>
      <c r="P954" s="229">
        <v>0</v>
      </c>
      <c r="Q954" s="229"/>
      <c r="R954" s="230">
        <v>0</v>
      </c>
      <c r="S954" s="230"/>
      <c r="T954" s="229">
        <v>0</v>
      </c>
      <c r="U954" s="229"/>
      <c r="V954" s="230">
        <v>0</v>
      </c>
      <c r="W954" s="230"/>
      <c r="X954" s="229">
        <v>0</v>
      </c>
      <c r="Y954" s="229"/>
      <c r="Z954" s="230">
        <v>0</v>
      </c>
      <c r="AA954" s="230"/>
    </row>
    <row r="955" spans="1:27" x14ac:dyDescent="0.3">
      <c r="A955" s="228"/>
      <c r="B955" s="282" t="s">
        <v>46</v>
      </c>
      <c r="C955" s="281"/>
      <c r="D955" s="281"/>
      <c r="E955" s="114"/>
      <c r="F955" s="229"/>
      <c r="G955" s="229"/>
      <c r="H955" s="229"/>
      <c r="I955" s="229"/>
      <c r="J955" s="230"/>
      <c r="K955" s="230"/>
      <c r="L955" s="229"/>
      <c r="M955" s="229"/>
      <c r="N955" s="230"/>
      <c r="O955" s="230"/>
      <c r="P955" s="229"/>
      <c r="Q955" s="229"/>
      <c r="R955" s="230"/>
      <c r="S955" s="230"/>
      <c r="T955" s="229"/>
      <c r="U955" s="229"/>
      <c r="V955" s="230"/>
      <c r="W955" s="230"/>
      <c r="X955" s="229"/>
      <c r="Y955" s="229"/>
      <c r="Z955" s="230"/>
      <c r="AA955" s="230"/>
    </row>
    <row r="956" spans="1:27" s="224" customFormat="1" ht="4.8" customHeight="1" x14ac:dyDescent="0.3">
      <c r="A956" s="18"/>
      <c r="B956" s="86"/>
      <c r="C956" s="86"/>
      <c r="D956" s="86"/>
      <c r="E956" s="164"/>
      <c r="F956" s="367"/>
      <c r="G956" s="367"/>
      <c r="H956" s="367"/>
      <c r="I956" s="367"/>
      <c r="J956" s="327"/>
      <c r="K956" s="327"/>
      <c r="L956" s="367"/>
      <c r="M956" s="367"/>
      <c r="N956" s="327"/>
      <c r="O956" s="327"/>
      <c r="P956" s="367"/>
      <c r="Q956" s="367"/>
      <c r="R956" s="327"/>
      <c r="S956" s="327"/>
      <c r="T956" s="367"/>
      <c r="U956" s="367"/>
      <c r="V956" s="327"/>
      <c r="W956" s="327"/>
      <c r="X956" s="367"/>
      <c r="Y956" s="367"/>
      <c r="Z956" s="327"/>
      <c r="AA956" s="327"/>
    </row>
    <row r="957" spans="1:27" x14ac:dyDescent="0.3">
      <c r="A957" s="18"/>
      <c r="B957" s="86"/>
      <c r="C957" s="258" t="s">
        <v>0</v>
      </c>
      <c r="D957" s="258"/>
      <c r="E957" s="258"/>
      <c r="F957" s="329">
        <v>629</v>
      </c>
      <c r="G957" s="329"/>
      <c r="H957" s="329">
        <v>603</v>
      </c>
      <c r="I957" s="329"/>
      <c r="J957" s="382">
        <f t="shared" ref="J957:J985" si="421">+H957/$F957*100</f>
        <v>95.86645468998411</v>
      </c>
      <c r="K957" s="382"/>
      <c r="L957" s="329">
        <v>567</v>
      </c>
      <c r="M957" s="329"/>
      <c r="N957" s="382">
        <f>+L957/$F957*100</f>
        <v>90.143084260731314</v>
      </c>
      <c r="O957" s="382"/>
      <c r="P957" s="329">
        <v>0</v>
      </c>
      <c r="Q957" s="329"/>
      <c r="R957" s="329">
        <v>0</v>
      </c>
      <c r="S957" s="329"/>
      <c r="T957" s="329">
        <v>0</v>
      </c>
      <c r="U957" s="329"/>
      <c r="V957" s="329">
        <v>0</v>
      </c>
      <c r="W957" s="329"/>
      <c r="X957" s="329">
        <v>0</v>
      </c>
      <c r="Y957" s="329"/>
      <c r="Z957" s="329">
        <v>0</v>
      </c>
      <c r="AA957" s="329"/>
    </row>
    <row r="958" spans="1:27" x14ac:dyDescent="0.3">
      <c r="A958" s="18"/>
      <c r="B958" s="86"/>
      <c r="C958" s="370" t="s">
        <v>60</v>
      </c>
      <c r="D958" s="370"/>
      <c r="E958" s="370"/>
      <c r="F958" s="329"/>
      <c r="G958" s="329"/>
      <c r="H958" s="329"/>
      <c r="I958" s="329"/>
      <c r="J958" s="382"/>
      <c r="K958" s="382"/>
      <c r="L958" s="329"/>
      <c r="M958" s="329"/>
      <c r="N958" s="382"/>
      <c r="O958" s="382"/>
      <c r="P958" s="329"/>
      <c r="Q958" s="329"/>
      <c r="R958" s="329"/>
      <c r="S958" s="329"/>
      <c r="T958" s="329"/>
      <c r="U958" s="329"/>
      <c r="V958" s="329"/>
      <c r="W958" s="329"/>
      <c r="X958" s="329"/>
      <c r="Y958" s="329"/>
      <c r="Z958" s="329"/>
      <c r="AA958" s="329"/>
    </row>
    <row r="959" spans="1:27" ht="4.8" customHeight="1" x14ac:dyDescent="0.3">
      <c r="A959" s="18"/>
      <c r="B959" s="86"/>
      <c r="C959" s="86"/>
      <c r="D959" s="86"/>
      <c r="E959" s="164"/>
      <c r="F959" s="329"/>
      <c r="G959" s="329"/>
      <c r="H959" s="329"/>
      <c r="I959" s="329"/>
      <c r="J959" s="382"/>
      <c r="K959" s="382"/>
      <c r="L959" s="329"/>
      <c r="M959" s="329"/>
      <c r="N959" s="382"/>
      <c r="O959" s="382"/>
      <c r="P959" s="329"/>
      <c r="Q959" s="329"/>
      <c r="R959" s="329"/>
      <c r="S959" s="329"/>
      <c r="T959" s="329"/>
      <c r="U959" s="329"/>
      <c r="V959" s="329"/>
      <c r="W959" s="329"/>
      <c r="X959" s="329"/>
      <c r="Y959" s="329"/>
      <c r="Z959" s="329"/>
      <c r="AA959" s="329"/>
    </row>
    <row r="960" spans="1:27" x14ac:dyDescent="0.3">
      <c r="A960" s="18"/>
      <c r="B960" s="86"/>
      <c r="C960" s="258" t="s">
        <v>1</v>
      </c>
      <c r="D960" s="258"/>
      <c r="E960" s="258"/>
      <c r="F960" s="329">
        <v>34</v>
      </c>
      <c r="G960" s="329"/>
      <c r="H960" s="329">
        <v>32</v>
      </c>
      <c r="I960" s="329"/>
      <c r="J960" s="382">
        <f t="shared" si="421"/>
        <v>94.117647058823522</v>
      </c>
      <c r="K960" s="382"/>
      <c r="L960" s="329">
        <v>30</v>
      </c>
      <c r="M960" s="329"/>
      <c r="N960" s="382">
        <f>+L960/$F960*100</f>
        <v>88.235294117647058</v>
      </c>
      <c r="O960" s="382"/>
      <c r="P960" s="329">
        <v>0</v>
      </c>
      <c r="Q960" s="329"/>
      <c r="R960" s="329">
        <v>0</v>
      </c>
      <c r="S960" s="329"/>
      <c r="T960" s="329">
        <v>0</v>
      </c>
      <c r="U960" s="329"/>
      <c r="V960" s="329">
        <v>0</v>
      </c>
      <c r="W960" s="329"/>
      <c r="X960" s="329">
        <v>0</v>
      </c>
      <c r="Y960" s="329"/>
      <c r="Z960" s="329">
        <v>0</v>
      </c>
      <c r="AA960" s="329"/>
    </row>
    <row r="961" spans="1:27" x14ac:dyDescent="0.3">
      <c r="A961" s="18"/>
      <c r="B961" s="86"/>
      <c r="C961" s="370" t="s">
        <v>61</v>
      </c>
      <c r="D961" s="370"/>
      <c r="E961" s="370"/>
      <c r="F961" s="329"/>
      <c r="G961" s="329"/>
      <c r="H961" s="329"/>
      <c r="I961" s="329"/>
      <c r="J961" s="382"/>
      <c r="K961" s="382"/>
      <c r="L961" s="329"/>
      <c r="M961" s="329"/>
      <c r="N961" s="382"/>
      <c r="O961" s="382"/>
      <c r="P961" s="329"/>
      <c r="Q961" s="329"/>
      <c r="R961" s="329"/>
      <c r="S961" s="329"/>
      <c r="T961" s="329"/>
      <c r="U961" s="329"/>
      <c r="V961" s="329"/>
      <c r="W961" s="329"/>
      <c r="X961" s="329"/>
      <c r="Y961" s="329"/>
      <c r="Z961" s="329"/>
      <c r="AA961" s="329"/>
    </row>
    <row r="962" spans="1:27" ht="4.8" customHeight="1" x14ac:dyDescent="0.3">
      <c r="A962" s="18"/>
      <c r="B962" s="86"/>
      <c r="C962" s="86"/>
      <c r="D962" s="86"/>
      <c r="E962" s="164"/>
      <c r="F962" s="329"/>
      <c r="G962" s="329"/>
      <c r="H962" s="329"/>
      <c r="I962" s="329"/>
      <c r="J962" s="382"/>
      <c r="K962" s="382"/>
      <c r="L962" s="329"/>
      <c r="M962" s="329"/>
      <c r="N962" s="382"/>
      <c r="O962" s="382"/>
      <c r="P962" s="329"/>
      <c r="Q962" s="329"/>
      <c r="R962" s="329"/>
      <c r="S962" s="329"/>
      <c r="T962" s="329"/>
      <c r="U962" s="329"/>
      <c r="V962" s="329"/>
      <c r="W962" s="329"/>
      <c r="X962" s="329"/>
      <c r="Y962" s="329"/>
      <c r="Z962" s="329"/>
      <c r="AA962" s="329"/>
    </row>
    <row r="963" spans="1:27" x14ac:dyDescent="0.3">
      <c r="A963" s="18"/>
      <c r="B963" s="86"/>
      <c r="C963" s="258" t="s">
        <v>2</v>
      </c>
      <c r="D963" s="258"/>
      <c r="E963" s="258"/>
      <c r="F963" s="329">
        <v>150</v>
      </c>
      <c r="G963" s="329"/>
      <c r="H963" s="329">
        <v>145</v>
      </c>
      <c r="I963" s="329"/>
      <c r="J963" s="382">
        <f t="shared" si="421"/>
        <v>96.666666666666671</v>
      </c>
      <c r="K963" s="382"/>
      <c r="L963" s="329">
        <v>135</v>
      </c>
      <c r="M963" s="329"/>
      <c r="N963" s="382">
        <f>+L963/$F963*100</f>
        <v>90</v>
      </c>
      <c r="O963" s="382"/>
      <c r="P963" s="329">
        <v>0</v>
      </c>
      <c r="Q963" s="329"/>
      <c r="R963" s="329">
        <v>0</v>
      </c>
      <c r="S963" s="329"/>
      <c r="T963" s="329">
        <v>0</v>
      </c>
      <c r="U963" s="329"/>
      <c r="V963" s="329">
        <v>0</v>
      </c>
      <c r="W963" s="329"/>
      <c r="X963" s="329">
        <v>0</v>
      </c>
      <c r="Y963" s="329"/>
      <c r="Z963" s="329">
        <v>0</v>
      </c>
      <c r="AA963" s="329"/>
    </row>
    <row r="964" spans="1:27" x14ac:dyDescent="0.3">
      <c r="A964" s="18"/>
      <c r="B964" s="86"/>
      <c r="C964" s="370" t="s">
        <v>96</v>
      </c>
      <c r="D964" s="370"/>
      <c r="E964" s="370"/>
      <c r="F964" s="329"/>
      <c r="G964" s="329"/>
      <c r="H964" s="329"/>
      <c r="I964" s="329"/>
      <c r="J964" s="382"/>
      <c r="K964" s="382"/>
      <c r="L964" s="329"/>
      <c r="M964" s="329"/>
      <c r="N964" s="382"/>
      <c r="O964" s="382"/>
      <c r="P964" s="329"/>
      <c r="Q964" s="329"/>
      <c r="R964" s="329"/>
      <c r="S964" s="329"/>
      <c r="T964" s="329"/>
      <c r="U964" s="329"/>
      <c r="V964" s="329"/>
      <c r="W964" s="329"/>
      <c r="X964" s="329"/>
      <c r="Y964" s="329"/>
      <c r="Z964" s="329"/>
      <c r="AA964" s="329"/>
    </row>
    <row r="965" spans="1:27" x14ac:dyDescent="0.3">
      <c r="A965" s="18"/>
      <c r="B965" s="86"/>
      <c r="C965" s="22" t="s">
        <v>97</v>
      </c>
      <c r="D965" s="22"/>
      <c r="E965" s="22"/>
      <c r="F965" s="329"/>
      <c r="G965" s="329"/>
      <c r="H965" s="329"/>
      <c r="I965" s="329"/>
      <c r="J965" s="382"/>
      <c r="K965" s="382"/>
      <c r="L965" s="329"/>
      <c r="M965" s="329"/>
      <c r="N965" s="382"/>
      <c r="O965" s="382"/>
      <c r="P965" s="329"/>
      <c r="Q965" s="329"/>
      <c r="R965" s="329"/>
      <c r="S965" s="329"/>
      <c r="T965" s="329"/>
      <c r="U965" s="329"/>
      <c r="V965" s="329"/>
      <c r="W965" s="329"/>
      <c r="X965" s="329"/>
      <c r="Y965" s="329"/>
      <c r="Z965" s="329"/>
      <c r="AA965" s="329"/>
    </row>
    <row r="966" spans="1:27" ht="4.8" customHeight="1" x14ac:dyDescent="0.3">
      <c r="A966" s="18"/>
      <c r="B966" s="86"/>
      <c r="C966" s="86"/>
      <c r="D966" s="86"/>
      <c r="E966" s="164"/>
      <c r="F966" s="329"/>
      <c r="G966" s="329"/>
      <c r="H966" s="329"/>
      <c r="I966" s="329"/>
      <c r="J966" s="382"/>
      <c r="K966" s="382"/>
      <c r="L966" s="329"/>
      <c r="M966" s="329"/>
      <c r="N966" s="382"/>
      <c r="O966" s="382"/>
      <c r="P966" s="329"/>
      <c r="Q966" s="329"/>
      <c r="R966" s="329"/>
      <c r="S966" s="329"/>
      <c r="T966" s="329"/>
      <c r="U966" s="329"/>
      <c r="V966" s="329"/>
      <c r="W966" s="329"/>
      <c r="X966" s="329"/>
      <c r="Y966" s="329"/>
      <c r="Z966" s="329"/>
      <c r="AA966" s="329"/>
    </row>
    <row r="967" spans="1:27" x14ac:dyDescent="0.3">
      <c r="A967" s="18"/>
      <c r="B967" s="86"/>
      <c r="C967" s="258" t="s">
        <v>98</v>
      </c>
      <c r="D967" s="258"/>
      <c r="E967" s="258"/>
      <c r="F967" s="329">
        <v>376</v>
      </c>
      <c r="G967" s="329"/>
      <c r="H967" s="329">
        <v>363</v>
      </c>
      <c r="I967" s="329"/>
      <c r="J967" s="382">
        <f t="shared" si="421"/>
        <v>96.542553191489361</v>
      </c>
      <c r="K967" s="382"/>
      <c r="L967" s="329">
        <v>341</v>
      </c>
      <c r="M967" s="329"/>
      <c r="N967" s="382">
        <f>+L967/$F967*100</f>
        <v>90.691489361702125</v>
      </c>
      <c r="O967" s="382"/>
      <c r="P967" s="329">
        <v>0</v>
      </c>
      <c r="Q967" s="329"/>
      <c r="R967" s="329">
        <v>0</v>
      </c>
      <c r="S967" s="329"/>
      <c r="T967" s="329">
        <v>0</v>
      </c>
      <c r="U967" s="329"/>
      <c r="V967" s="329">
        <v>0</v>
      </c>
      <c r="W967" s="329"/>
      <c r="X967" s="329">
        <v>0</v>
      </c>
      <c r="Y967" s="329"/>
      <c r="Z967" s="329">
        <v>0</v>
      </c>
      <c r="AA967" s="329"/>
    </row>
    <row r="968" spans="1:27" x14ac:dyDescent="0.3">
      <c r="A968" s="18"/>
      <c r="B968" s="86"/>
      <c r="C968" s="137" t="s">
        <v>99</v>
      </c>
      <c r="D968" s="137"/>
      <c r="E968" s="137"/>
      <c r="F968" s="329"/>
      <c r="G968" s="329"/>
      <c r="H968" s="329"/>
      <c r="I968" s="329"/>
      <c r="J968" s="382"/>
      <c r="K968" s="382"/>
      <c r="L968" s="329"/>
      <c r="M968" s="329"/>
      <c r="N968" s="382"/>
      <c r="O968" s="382"/>
      <c r="P968" s="329"/>
      <c r="Q968" s="329"/>
      <c r="R968" s="329"/>
      <c r="S968" s="329"/>
      <c r="T968" s="329"/>
      <c r="U968" s="329"/>
      <c r="V968" s="329"/>
      <c r="W968" s="329"/>
      <c r="X968" s="329"/>
      <c r="Y968" s="329"/>
      <c r="Z968" s="329"/>
      <c r="AA968" s="329"/>
    </row>
    <row r="969" spans="1:27" x14ac:dyDescent="0.3">
      <c r="A969" s="18"/>
      <c r="B969" s="86"/>
      <c r="C969" s="370" t="s">
        <v>100</v>
      </c>
      <c r="D969" s="370"/>
      <c r="E969" s="370"/>
      <c r="F969" s="329"/>
      <c r="G969" s="329"/>
      <c r="H969" s="329"/>
      <c r="I969" s="329"/>
      <c r="J969" s="382"/>
      <c r="K969" s="382"/>
      <c r="L969" s="329"/>
      <c r="M969" s="329"/>
      <c r="N969" s="382"/>
      <c r="O969" s="382"/>
      <c r="P969" s="329"/>
      <c r="Q969" s="329"/>
      <c r="R969" s="329"/>
      <c r="S969" s="329"/>
      <c r="T969" s="329"/>
      <c r="U969" s="329"/>
      <c r="V969" s="329"/>
      <c r="W969" s="329"/>
      <c r="X969" s="329"/>
      <c r="Y969" s="329"/>
      <c r="Z969" s="329"/>
      <c r="AA969" s="329"/>
    </row>
    <row r="970" spans="1:27" x14ac:dyDescent="0.3">
      <c r="A970" s="18"/>
      <c r="B970" s="86"/>
      <c r="C970" s="22" t="s">
        <v>101</v>
      </c>
      <c r="D970" s="22"/>
      <c r="E970" s="22"/>
      <c r="F970" s="329"/>
      <c r="G970" s="329"/>
      <c r="H970" s="329"/>
      <c r="I970" s="329"/>
      <c r="J970" s="382"/>
      <c r="K970" s="382"/>
      <c r="L970" s="329"/>
      <c r="M970" s="329"/>
      <c r="N970" s="382"/>
      <c r="O970" s="382"/>
      <c r="P970" s="329"/>
      <c r="Q970" s="329"/>
      <c r="R970" s="329"/>
      <c r="S970" s="329"/>
      <c r="T970" s="329"/>
      <c r="U970" s="329"/>
      <c r="V970" s="329"/>
      <c r="W970" s="329"/>
      <c r="X970" s="329"/>
      <c r="Y970" s="329"/>
      <c r="Z970" s="329"/>
      <c r="AA970" s="329"/>
    </row>
    <row r="971" spans="1:27" ht="4.8" customHeight="1" x14ac:dyDescent="0.3">
      <c r="A971" s="18"/>
      <c r="B971" s="86"/>
      <c r="C971" s="86"/>
      <c r="D971" s="86"/>
      <c r="E971" s="164"/>
      <c r="F971" s="329"/>
      <c r="G971" s="329"/>
      <c r="H971" s="329"/>
      <c r="I971" s="329"/>
      <c r="J971" s="382"/>
      <c r="K971" s="382"/>
      <c r="L971" s="329"/>
      <c r="M971" s="329"/>
      <c r="N971" s="382"/>
      <c r="O971" s="382"/>
      <c r="P971" s="329"/>
      <c r="Q971" s="329"/>
      <c r="R971" s="329"/>
      <c r="S971" s="329"/>
      <c r="T971" s="329"/>
      <c r="U971" s="329"/>
      <c r="V971" s="329"/>
      <c r="W971" s="329"/>
      <c r="X971" s="329"/>
      <c r="Y971" s="329"/>
      <c r="Z971" s="329"/>
      <c r="AA971" s="329"/>
    </row>
    <row r="972" spans="1:27" x14ac:dyDescent="0.3">
      <c r="A972" s="18"/>
      <c r="B972" s="86"/>
      <c r="C972" s="258" t="s">
        <v>123</v>
      </c>
      <c r="D972" s="258"/>
      <c r="E972" s="258"/>
      <c r="F972" s="329">
        <v>360</v>
      </c>
      <c r="G972" s="329"/>
      <c r="H972" s="329">
        <v>349</v>
      </c>
      <c r="I972" s="329"/>
      <c r="J972" s="382">
        <f t="shared" si="421"/>
        <v>96.944444444444443</v>
      </c>
      <c r="K972" s="382"/>
      <c r="L972" s="329">
        <v>334</v>
      </c>
      <c r="M972" s="329"/>
      <c r="N972" s="382">
        <f>+L972/$F972*100</f>
        <v>92.777777777777786</v>
      </c>
      <c r="O972" s="382"/>
      <c r="P972" s="329">
        <v>0</v>
      </c>
      <c r="Q972" s="329"/>
      <c r="R972" s="329">
        <v>0</v>
      </c>
      <c r="S972" s="329"/>
      <c r="T972" s="329">
        <v>0</v>
      </c>
      <c r="U972" s="329"/>
      <c r="V972" s="329">
        <v>0</v>
      </c>
      <c r="W972" s="329"/>
      <c r="X972" s="329">
        <v>0</v>
      </c>
      <c r="Y972" s="329"/>
      <c r="Z972" s="329">
        <v>0</v>
      </c>
      <c r="AA972" s="329"/>
    </row>
    <row r="973" spans="1:27" x14ac:dyDescent="0.3">
      <c r="A973" s="18"/>
      <c r="B973" s="86"/>
      <c r="C973" s="137" t="s">
        <v>102</v>
      </c>
      <c r="D973" s="137"/>
      <c r="E973" s="137"/>
      <c r="F973" s="329"/>
      <c r="G973" s="329"/>
      <c r="H973" s="329"/>
      <c r="I973" s="329"/>
      <c r="J973" s="382"/>
      <c r="K973" s="382"/>
      <c r="L973" s="329"/>
      <c r="M973" s="329"/>
      <c r="N973" s="382"/>
      <c r="O973" s="382"/>
      <c r="P973" s="329"/>
      <c r="Q973" s="329"/>
      <c r="R973" s="329"/>
      <c r="S973" s="329"/>
      <c r="T973" s="329"/>
      <c r="U973" s="329"/>
      <c r="V973" s="329"/>
      <c r="W973" s="329"/>
      <c r="X973" s="329"/>
      <c r="Y973" s="329"/>
      <c r="Z973" s="329"/>
      <c r="AA973" s="329"/>
    </row>
    <row r="974" spans="1:27" x14ac:dyDescent="0.3">
      <c r="A974" s="18"/>
      <c r="B974" s="86"/>
      <c r="C974" s="370" t="s">
        <v>104</v>
      </c>
      <c r="D974" s="370"/>
      <c r="E974" s="370"/>
      <c r="F974" s="329"/>
      <c r="G974" s="329"/>
      <c r="H974" s="329"/>
      <c r="I974" s="329"/>
      <c r="J974" s="382"/>
      <c r="K974" s="382"/>
      <c r="L974" s="329"/>
      <c r="M974" s="329"/>
      <c r="N974" s="382"/>
      <c r="O974" s="382"/>
      <c r="P974" s="329"/>
      <c r="Q974" s="329"/>
      <c r="R974" s="329"/>
      <c r="S974" s="329"/>
      <c r="T974" s="329"/>
      <c r="U974" s="329"/>
      <c r="V974" s="329"/>
      <c r="W974" s="329"/>
      <c r="X974" s="329"/>
      <c r="Y974" s="329"/>
      <c r="Z974" s="329"/>
      <c r="AA974" s="329"/>
    </row>
    <row r="975" spans="1:27" x14ac:dyDescent="0.3">
      <c r="A975" s="18"/>
      <c r="B975" s="86"/>
      <c r="C975" s="22" t="s">
        <v>105</v>
      </c>
      <c r="D975" s="22"/>
      <c r="E975" s="22"/>
      <c r="F975" s="329"/>
      <c r="G975" s="329"/>
      <c r="H975" s="329"/>
      <c r="I975" s="329"/>
      <c r="J975" s="382"/>
      <c r="K975" s="382"/>
      <c r="L975" s="329"/>
      <c r="M975" s="329"/>
      <c r="N975" s="382"/>
      <c r="O975" s="382"/>
      <c r="P975" s="329"/>
      <c r="Q975" s="329"/>
      <c r="R975" s="329"/>
      <c r="S975" s="329"/>
      <c r="T975" s="329"/>
      <c r="U975" s="329"/>
      <c r="V975" s="329"/>
      <c r="W975" s="329"/>
      <c r="X975" s="329"/>
      <c r="Y975" s="329"/>
      <c r="Z975" s="329"/>
      <c r="AA975" s="329"/>
    </row>
    <row r="976" spans="1:27" ht="4.8" customHeight="1" x14ac:dyDescent="0.3">
      <c r="A976" s="18"/>
      <c r="B976" s="86"/>
      <c r="C976" s="86"/>
      <c r="D976" s="86"/>
      <c r="E976" s="164"/>
      <c r="F976" s="329"/>
      <c r="G976" s="329"/>
      <c r="H976" s="329"/>
      <c r="I976" s="329"/>
      <c r="J976" s="382"/>
      <c r="K976" s="382"/>
      <c r="L976" s="329"/>
      <c r="M976" s="329"/>
      <c r="N976" s="382"/>
      <c r="O976" s="382"/>
      <c r="P976" s="329"/>
      <c r="Q976" s="329"/>
      <c r="R976" s="329"/>
      <c r="S976" s="329"/>
      <c r="T976" s="329"/>
      <c r="U976" s="329"/>
      <c r="V976" s="329"/>
      <c r="W976" s="329"/>
      <c r="X976" s="329"/>
      <c r="Y976" s="329"/>
      <c r="Z976" s="329"/>
      <c r="AA976" s="329"/>
    </row>
    <row r="977" spans="1:27" x14ac:dyDescent="0.3">
      <c r="A977" s="18"/>
      <c r="B977" s="86"/>
      <c r="C977" s="258" t="s">
        <v>110</v>
      </c>
      <c r="D977" s="258"/>
      <c r="E977" s="258"/>
      <c r="F977" s="329">
        <v>397</v>
      </c>
      <c r="G977" s="329"/>
      <c r="H977" s="329">
        <v>388</v>
      </c>
      <c r="I977" s="329"/>
      <c r="J977" s="382">
        <f t="shared" si="421"/>
        <v>97.732997481108313</v>
      </c>
      <c r="K977" s="382"/>
      <c r="L977" s="329">
        <v>365</v>
      </c>
      <c r="M977" s="329"/>
      <c r="N977" s="382">
        <f>+L977/$F977*100</f>
        <v>91.939546599496225</v>
      </c>
      <c r="O977" s="382"/>
      <c r="P977" s="329">
        <v>0</v>
      </c>
      <c r="Q977" s="329"/>
      <c r="R977" s="329">
        <v>0</v>
      </c>
      <c r="S977" s="329"/>
      <c r="T977" s="329">
        <v>0</v>
      </c>
      <c r="U977" s="329"/>
      <c r="V977" s="329">
        <v>0</v>
      </c>
      <c r="W977" s="329"/>
      <c r="X977" s="329">
        <v>0</v>
      </c>
      <c r="Y977" s="329"/>
      <c r="Z977" s="329">
        <v>0</v>
      </c>
      <c r="AA977" s="329"/>
    </row>
    <row r="978" spans="1:27" x14ac:dyDescent="0.3">
      <c r="A978" s="18"/>
      <c r="B978" s="86"/>
      <c r="C978" s="258" t="s">
        <v>111</v>
      </c>
      <c r="D978" s="258"/>
      <c r="E978" s="258"/>
      <c r="F978" s="329"/>
      <c r="G978" s="329"/>
      <c r="H978" s="329"/>
      <c r="I978" s="329"/>
      <c r="J978" s="382"/>
      <c r="K978" s="382"/>
      <c r="L978" s="329"/>
      <c r="M978" s="329"/>
      <c r="N978" s="382"/>
      <c r="O978" s="382"/>
      <c r="P978" s="329"/>
      <c r="Q978" s="329"/>
      <c r="R978" s="329"/>
      <c r="S978" s="329"/>
      <c r="T978" s="329"/>
      <c r="U978" s="329"/>
      <c r="V978" s="329"/>
      <c r="W978" s="329"/>
      <c r="X978" s="329"/>
      <c r="Y978" s="329"/>
      <c r="Z978" s="329"/>
      <c r="AA978" s="329"/>
    </row>
    <row r="979" spans="1:27" x14ac:dyDescent="0.3">
      <c r="A979" s="18"/>
      <c r="B979" s="86"/>
      <c r="C979" s="370" t="s">
        <v>171</v>
      </c>
      <c r="D979" s="370"/>
      <c r="E979" s="370"/>
      <c r="F979" s="329"/>
      <c r="G979" s="329"/>
      <c r="H979" s="329"/>
      <c r="I979" s="329"/>
      <c r="J979" s="382"/>
      <c r="K979" s="382"/>
      <c r="L979" s="329"/>
      <c r="M979" s="329"/>
      <c r="N979" s="382"/>
      <c r="O979" s="382"/>
      <c r="P979" s="329"/>
      <c r="Q979" s="329"/>
      <c r="R979" s="329"/>
      <c r="S979" s="329"/>
      <c r="T979" s="329"/>
      <c r="U979" s="329"/>
      <c r="V979" s="329"/>
      <c r="W979" s="329"/>
      <c r="X979" s="329"/>
      <c r="Y979" s="329"/>
      <c r="Z979" s="329"/>
      <c r="AA979" s="329"/>
    </row>
    <row r="980" spans="1:27" x14ac:dyDescent="0.3">
      <c r="A980" s="18"/>
      <c r="B980" s="86"/>
      <c r="C980" s="370" t="s">
        <v>172</v>
      </c>
      <c r="D980" s="370"/>
      <c r="E980" s="370"/>
      <c r="F980" s="329"/>
      <c r="G980" s="329"/>
      <c r="H980" s="329"/>
      <c r="I980" s="329"/>
      <c r="J980" s="382"/>
      <c r="K980" s="382"/>
      <c r="L980" s="329"/>
      <c r="M980" s="329"/>
      <c r="N980" s="382"/>
      <c r="O980" s="382"/>
      <c r="P980" s="329"/>
      <c r="Q980" s="329"/>
      <c r="R980" s="329"/>
      <c r="S980" s="329"/>
      <c r="T980" s="329"/>
      <c r="U980" s="329"/>
      <c r="V980" s="329"/>
      <c r="W980" s="329"/>
      <c r="X980" s="329"/>
      <c r="Y980" s="329"/>
      <c r="Z980" s="329"/>
      <c r="AA980" s="329"/>
    </row>
    <row r="981" spans="1:27" ht="4.8" customHeight="1" x14ac:dyDescent="0.3">
      <c r="A981" s="18"/>
      <c r="B981" s="86"/>
      <c r="C981" s="86"/>
      <c r="D981" s="86"/>
      <c r="E981" s="164"/>
      <c r="F981" s="329"/>
      <c r="G981" s="329"/>
      <c r="H981" s="329"/>
      <c r="I981" s="329"/>
      <c r="J981" s="382"/>
      <c r="K981" s="382"/>
      <c r="L981" s="329"/>
      <c r="M981" s="329"/>
      <c r="N981" s="382"/>
      <c r="O981" s="382"/>
      <c r="P981" s="329"/>
      <c r="Q981" s="329"/>
      <c r="R981" s="329"/>
      <c r="S981" s="329"/>
      <c r="T981" s="329"/>
      <c r="U981" s="329"/>
      <c r="V981" s="329"/>
      <c r="W981" s="329"/>
      <c r="X981" s="329"/>
      <c r="Y981" s="329"/>
      <c r="Z981" s="329"/>
      <c r="AA981" s="329"/>
    </row>
    <row r="982" spans="1:27" x14ac:dyDescent="0.3">
      <c r="A982" s="18"/>
      <c r="B982" s="86"/>
      <c r="C982" s="258" t="s">
        <v>3</v>
      </c>
      <c r="D982" s="258"/>
      <c r="E982" s="258"/>
      <c r="F982" s="329">
        <v>321</v>
      </c>
      <c r="G982" s="329"/>
      <c r="H982" s="329">
        <v>315</v>
      </c>
      <c r="I982" s="329"/>
      <c r="J982" s="382">
        <f t="shared" si="421"/>
        <v>98.130841121495322</v>
      </c>
      <c r="K982" s="382"/>
      <c r="L982" s="329">
        <v>293</v>
      </c>
      <c r="M982" s="329"/>
      <c r="N982" s="382">
        <f>+L982/$F982*100</f>
        <v>91.27725856697819</v>
      </c>
      <c r="O982" s="382"/>
      <c r="P982" s="329">
        <v>0</v>
      </c>
      <c r="Q982" s="329"/>
      <c r="R982" s="329">
        <v>0</v>
      </c>
      <c r="S982" s="329"/>
      <c r="T982" s="329">
        <v>0</v>
      </c>
      <c r="U982" s="329"/>
      <c r="V982" s="329">
        <v>0</v>
      </c>
      <c r="W982" s="329"/>
      <c r="X982" s="329">
        <v>0</v>
      </c>
      <c r="Y982" s="329"/>
      <c r="Z982" s="329">
        <v>0</v>
      </c>
      <c r="AA982" s="329"/>
    </row>
    <row r="983" spans="1:27" x14ac:dyDescent="0.3">
      <c r="A983" s="18"/>
      <c r="B983" s="86"/>
      <c r="C983" s="370" t="s">
        <v>65</v>
      </c>
      <c r="D983" s="370"/>
      <c r="E983" s="370"/>
      <c r="F983" s="329"/>
      <c r="G983" s="329"/>
      <c r="H983" s="329"/>
      <c r="I983" s="329"/>
      <c r="J983" s="382"/>
      <c r="K983" s="382"/>
      <c r="L983" s="329"/>
      <c r="M983" s="329"/>
      <c r="N983" s="382"/>
      <c r="O983" s="382"/>
      <c r="P983" s="329"/>
      <c r="Q983" s="329"/>
      <c r="R983" s="329"/>
      <c r="S983" s="329"/>
      <c r="T983" s="329"/>
      <c r="U983" s="329"/>
      <c r="V983" s="329"/>
      <c r="W983" s="329"/>
      <c r="X983" s="329"/>
      <c r="Y983" s="329"/>
      <c r="Z983" s="329"/>
      <c r="AA983" s="329"/>
    </row>
    <row r="984" spans="1:27" ht="4.8" customHeight="1" x14ac:dyDescent="0.3">
      <c r="A984" s="18"/>
      <c r="B984" s="86"/>
      <c r="C984" s="86"/>
      <c r="D984" s="86"/>
      <c r="E984" s="164"/>
      <c r="F984" s="329"/>
      <c r="G984" s="329"/>
      <c r="H984" s="329"/>
      <c r="I984" s="329"/>
      <c r="J984" s="382"/>
      <c r="K984" s="382"/>
      <c r="L984" s="329"/>
      <c r="M984" s="329"/>
      <c r="N984" s="382"/>
      <c r="O984" s="382"/>
      <c r="P984" s="329"/>
      <c r="Q984" s="329"/>
      <c r="R984" s="329"/>
      <c r="S984" s="329"/>
      <c r="T984" s="329"/>
      <c r="U984" s="329"/>
      <c r="V984" s="329"/>
      <c r="W984" s="329"/>
      <c r="X984" s="329"/>
      <c r="Y984" s="329"/>
      <c r="Z984" s="329"/>
      <c r="AA984" s="329"/>
    </row>
    <row r="985" spans="1:27" x14ac:dyDescent="0.3">
      <c r="A985" s="18"/>
      <c r="B985" s="86"/>
      <c r="C985" s="258" t="s">
        <v>124</v>
      </c>
      <c r="D985" s="258"/>
      <c r="E985" s="258"/>
      <c r="F985" s="329">
        <v>626</v>
      </c>
      <c r="G985" s="329"/>
      <c r="H985" s="329">
        <v>606</v>
      </c>
      <c r="I985" s="329"/>
      <c r="J985" s="382">
        <f t="shared" si="421"/>
        <v>96.805111821086271</v>
      </c>
      <c r="K985" s="382"/>
      <c r="L985" s="329">
        <v>567</v>
      </c>
      <c r="M985" s="329"/>
      <c r="N985" s="382">
        <f>+L985/$F985*100</f>
        <v>90.575079872204483</v>
      </c>
      <c r="O985" s="382"/>
      <c r="P985" s="329">
        <v>0</v>
      </c>
      <c r="Q985" s="329"/>
      <c r="R985" s="329">
        <v>0</v>
      </c>
      <c r="S985" s="329"/>
      <c r="T985" s="329">
        <v>0</v>
      </c>
      <c r="U985" s="329"/>
      <c r="V985" s="329">
        <v>0</v>
      </c>
      <c r="W985" s="329"/>
      <c r="X985" s="329">
        <v>0</v>
      </c>
      <c r="Y985" s="329"/>
      <c r="Z985" s="329">
        <v>0</v>
      </c>
      <c r="AA985" s="329"/>
    </row>
    <row r="986" spans="1:27" x14ac:dyDescent="0.3">
      <c r="A986" s="18"/>
      <c r="B986" s="86"/>
      <c r="C986" s="258" t="s">
        <v>125</v>
      </c>
      <c r="D986" s="258"/>
      <c r="E986" s="258"/>
      <c r="F986" s="329"/>
      <c r="G986" s="329"/>
      <c r="H986" s="329"/>
      <c r="I986" s="329"/>
      <c r="J986" s="382"/>
      <c r="K986" s="382"/>
      <c r="L986" s="329"/>
      <c r="M986" s="329"/>
      <c r="N986" s="382"/>
      <c r="O986" s="382"/>
      <c r="P986" s="329"/>
      <c r="Q986" s="329"/>
      <c r="R986" s="329"/>
      <c r="S986" s="329"/>
      <c r="T986" s="329"/>
      <c r="U986" s="329"/>
      <c r="V986" s="329"/>
      <c r="W986" s="329"/>
      <c r="X986" s="329"/>
      <c r="Y986" s="329"/>
      <c r="Z986" s="329"/>
      <c r="AA986" s="329"/>
    </row>
    <row r="987" spans="1:27" x14ac:dyDescent="0.3">
      <c r="A987" s="18"/>
      <c r="B987" s="86"/>
      <c r="C987" s="370" t="s">
        <v>126</v>
      </c>
      <c r="D987" s="370"/>
      <c r="E987" s="370"/>
      <c r="F987" s="329"/>
      <c r="G987" s="329"/>
      <c r="H987" s="329"/>
      <c r="I987" s="329"/>
      <c r="J987" s="382"/>
      <c r="K987" s="382"/>
      <c r="L987" s="329"/>
      <c r="M987" s="329"/>
      <c r="N987" s="382"/>
      <c r="O987" s="382"/>
      <c r="P987" s="329"/>
      <c r="Q987" s="329"/>
      <c r="R987" s="329"/>
      <c r="S987" s="329"/>
      <c r="T987" s="329"/>
      <c r="U987" s="329"/>
      <c r="V987" s="329"/>
      <c r="W987" s="329"/>
      <c r="X987" s="329"/>
      <c r="Y987" s="329"/>
      <c r="Z987" s="329"/>
      <c r="AA987" s="329"/>
    </row>
    <row r="988" spans="1:27" x14ac:dyDescent="0.3">
      <c r="A988" s="18"/>
      <c r="B988" s="86"/>
      <c r="C988" s="331" t="s">
        <v>109</v>
      </c>
      <c r="D988" s="86"/>
      <c r="E988" s="164"/>
      <c r="F988" s="329"/>
      <c r="G988" s="329"/>
      <c r="H988" s="329"/>
      <c r="I988" s="329"/>
      <c r="J988" s="382"/>
      <c r="K988" s="382"/>
      <c r="L988" s="329"/>
      <c r="M988" s="329"/>
      <c r="N988" s="382"/>
      <c r="O988" s="382"/>
      <c r="P988" s="329"/>
      <c r="Q988" s="329"/>
      <c r="R988" s="329"/>
      <c r="S988" s="329"/>
      <c r="T988" s="329"/>
      <c r="U988" s="329"/>
      <c r="V988" s="329"/>
      <c r="W988" s="329"/>
      <c r="X988" s="329"/>
      <c r="Y988" s="329"/>
      <c r="Z988" s="329"/>
      <c r="AA988" s="329"/>
    </row>
    <row r="989" spans="1:27" ht="13.8" thickBot="1" x14ac:dyDescent="0.35">
      <c r="A989" s="72"/>
      <c r="B989" s="371"/>
      <c r="C989" s="371"/>
      <c r="D989" s="371"/>
      <c r="E989" s="371"/>
      <c r="F989" s="202"/>
      <c r="G989" s="202"/>
      <c r="H989" s="202"/>
      <c r="I989" s="202"/>
      <c r="J989" s="372"/>
      <c r="K989" s="372"/>
      <c r="L989" s="202"/>
      <c r="M989" s="202"/>
      <c r="N989" s="372"/>
      <c r="O989" s="372"/>
      <c r="P989" s="202"/>
      <c r="Q989" s="202"/>
      <c r="R989" s="372"/>
      <c r="S989" s="372"/>
      <c r="T989" s="202"/>
      <c r="U989" s="202"/>
      <c r="V989" s="372"/>
      <c r="W989" s="372"/>
      <c r="X989" s="202"/>
      <c r="Y989" s="202"/>
      <c r="Z989" s="372"/>
      <c r="AA989" s="372"/>
    </row>
    <row r="990" spans="1:27" x14ac:dyDescent="0.3">
      <c r="A990" s="353" t="s">
        <v>169</v>
      </c>
      <c r="B990" s="353"/>
      <c r="C990" s="353"/>
      <c r="D990" s="353"/>
      <c r="E990" s="353"/>
      <c r="F990" s="353"/>
      <c r="G990" s="353"/>
      <c r="H990" s="353"/>
      <c r="I990" s="353"/>
      <c r="J990" s="353"/>
      <c r="K990" s="353"/>
      <c r="L990" s="353"/>
      <c r="M990" s="353"/>
      <c r="N990" s="353"/>
      <c r="O990" s="353"/>
      <c r="P990" s="353"/>
      <c r="Q990" s="353"/>
      <c r="R990" s="353"/>
      <c r="S990" s="353"/>
      <c r="T990" s="353"/>
      <c r="U990" s="353"/>
      <c r="V990" s="353"/>
      <c r="W990" s="353"/>
      <c r="X990" s="353"/>
      <c r="Y990" s="353"/>
      <c r="Z990" s="353"/>
      <c r="AA990" s="353"/>
    </row>
    <row r="991" spans="1:27" x14ac:dyDescent="0.3">
      <c r="A991" s="354" t="s">
        <v>184</v>
      </c>
      <c r="B991" s="354"/>
      <c r="C991" s="354"/>
      <c r="D991" s="354"/>
      <c r="E991" s="354"/>
      <c r="F991" s="354"/>
      <c r="G991" s="354"/>
      <c r="H991" s="354"/>
      <c r="I991" s="354"/>
      <c r="J991" s="354"/>
      <c r="K991" s="354"/>
      <c r="L991" s="354"/>
      <c r="M991" s="354"/>
      <c r="N991" s="354"/>
      <c r="O991" s="354"/>
      <c r="P991" s="354"/>
      <c r="Q991" s="354"/>
      <c r="R991" s="354"/>
      <c r="S991" s="354"/>
      <c r="T991" s="354"/>
      <c r="U991" s="354"/>
      <c r="V991" s="354"/>
      <c r="W991" s="354"/>
      <c r="X991" s="354"/>
      <c r="Y991" s="354"/>
      <c r="Z991" s="354"/>
      <c r="AA991" s="354"/>
    </row>
    <row r="992" spans="1:27" ht="13.8" thickBot="1" x14ac:dyDescent="0.35">
      <c r="A992" s="18"/>
      <c r="B992" s="18"/>
      <c r="C992" s="18"/>
      <c r="D992" s="18"/>
      <c r="E992" s="18"/>
      <c r="F992" s="329"/>
      <c r="G992" s="329"/>
      <c r="H992" s="329"/>
      <c r="I992" s="329"/>
      <c r="J992" s="330"/>
      <c r="K992" s="330"/>
      <c r="L992" s="329"/>
      <c r="M992" s="329"/>
      <c r="N992" s="18"/>
      <c r="O992" s="18"/>
      <c r="P992" s="329"/>
      <c r="Q992" s="329"/>
      <c r="R992" s="330"/>
      <c r="S992" s="330"/>
      <c r="T992" s="329"/>
      <c r="U992" s="329"/>
      <c r="V992" s="18"/>
      <c r="W992" s="18"/>
      <c r="X992" s="329"/>
      <c r="Y992" s="329"/>
      <c r="Z992" s="330"/>
      <c r="AA992" s="330"/>
    </row>
    <row r="993" spans="1:27" ht="36" customHeight="1" thickBot="1" x14ac:dyDescent="0.35">
      <c r="A993" s="355"/>
      <c r="B993" s="317" t="s">
        <v>220</v>
      </c>
      <c r="C993" s="317"/>
      <c r="D993" s="317"/>
      <c r="E993" s="318"/>
      <c r="F993" s="293" t="s">
        <v>25</v>
      </c>
      <c r="G993" s="356"/>
      <c r="H993" s="357" t="s">
        <v>32</v>
      </c>
      <c r="I993" s="357"/>
      <c r="J993" s="357"/>
      <c r="K993" s="358"/>
      <c r="L993" s="357" t="s">
        <v>21</v>
      </c>
      <c r="M993" s="357"/>
      <c r="N993" s="357"/>
      <c r="O993" s="358"/>
      <c r="P993" s="357" t="s">
        <v>29</v>
      </c>
      <c r="Q993" s="357"/>
      <c r="R993" s="357"/>
      <c r="S993" s="358"/>
      <c r="T993" s="357" t="s">
        <v>31</v>
      </c>
      <c r="U993" s="357"/>
      <c r="V993" s="357"/>
      <c r="W993" s="358"/>
      <c r="X993" s="357" t="s">
        <v>30</v>
      </c>
      <c r="Y993" s="357"/>
      <c r="Z993" s="357"/>
      <c r="AA993" s="358"/>
    </row>
    <row r="994" spans="1:27" ht="37.200000000000003" customHeight="1" x14ac:dyDescent="0.3">
      <c r="A994" s="167"/>
      <c r="B994" s="301"/>
      <c r="C994" s="301"/>
      <c r="D994" s="301"/>
      <c r="E994" s="312"/>
      <c r="F994" s="298"/>
      <c r="G994" s="359"/>
      <c r="H994" s="302" t="s">
        <v>134</v>
      </c>
      <c r="I994" s="360"/>
      <c r="J994" s="303" t="s">
        <v>118</v>
      </c>
      <c r="K994" s="303"/>
      <c r="L994" s="302" t="s">
        <v>134</v>
      </c>
      <c r="M994" s="360"/>
      <c r="N994" s="303" t="s">
        <v>118</v>
      </c>
      <c r="O994" s="303"/>
      <c r="P994" s="302" t="s">
        <v>134</v>
      </c>
      <c r="Q994" s="360"/>
      <c r="R994" s="303" t="s">
        <v>118</v>
      </c>
      <c r="S994" s="303"/>
      <c r="T994" s="302" t="s">
        <v>134</v>
      </c>
      <c r="U994" s="360"/>
      <c r="V994" s="303" t="s">
        <v>118</v>
      </c>
      <c r="W994" s="303"/>
      <c r="X994" s="302" t="s">
        <v>134</v>
      </c>
      <c r="Y994" s="360"/>
      <c r="Z994" s="303" t="s">
        <v>118</v>
      </c>
      <c r="AA994" s="303"/>
    </row>
    <row r="995" spans="1:27" ht="18.600000000000001" customHeight="1" thickBot="1" x14ac:dyDescent="0.35">
      <c r="A995" s="72"/>
      <c r="B995" s="361"/>
      <c r="C995" s="361"/>
      <c r="D995" s="361"/>
      <c r="E995" s="307"/>
      <c r="F995" s="362"/>
      <c r="G995" s="363"/>
      <c r="H995" s="364"/>
      <c r="I995" s="364"/>
      <c r="J995" s="310" t="s">
        <v>62</v>
      </c>
      <c r="K995" s="310"/>
      <c r="L995" s="364"/>
      <c r="M995" s="364"/>
      <c r="N995" s="310" t="s">
        <v>62</v>
      </c>
      <c r="O995" s="310"/>
      <c r="P995" s="364"/>
      <c r="Q995" s="364"/>
      <c r="R995" s="310" t="s">
        <v>62</v>
      </c>
      <c r="S995" s="310"/>
      <c r="T995" s="364"/>
      <c r="U995" s="364"/>
      <c r="V995" s="310" t="s">
        <v>62</v>
      </c>
      <c r="W995" s="310"/>
      <c r="X995" s="364"/>
      <c r="Y995" s="364"/>
      <c r="Z995" s="310" t="s">
        <v>62</v>
      </c>
      <c r="AA995" s="310"/>
    </row>
    <row r="996" spans="1:27" ht="4.8" customHeight="1" x14ac:dyDescent="0.3">
      <c r="A996" s="355"/>
      <c r="B996" s="318"/>
      <c r="C996" s="318"/>
      <c r="D996" s="318"/>
      <c r="E996" s="318"/>
      <c r="F996" s="294"/>
      <c r="G996" s="356"/>
      <c r="H996" s="365"/>
      <c r="I996" s="365"/>
      <c r="J996" s="322"/>
      <c r="K996" s="322"/>
      <c r="L996" s="365"/>
      <c r="M996" s="365"/>
      <c r="N996" s="322"/>
      <c r="O996" s="322"/>
      <c r="P996" s="365"/>
      <c r="Q996" s="365"/>
      <c r="R996" s="322"/>
      <c r="S996" s="322"/>
      <c r="T996" s="365"/>
      <c r="U996" s="365"/>
      <c r="V996" s="322"/>
      <c r="W996" s="322"/>
      <c r="X996" s="365"/>
      <c r="Y996" s="365"/>
      <c r="Z996" s="322"/>
      <c r="AA996" s="322"/>
    </row>
    <row r="997" spans="1:27" x14ac:dyDescent="0.3">
      <c r="A997" s="271" t="s">
        <v>156</v>
      </c>
      <c r="B997" s="271"/>
      <c r="C997" s="271"/>
      <c r="D997" s="271"/>
      <c r="E997" s="271"/>
      <c r="F997" s="271"/>
      <c r="G997" s="271"/>
      <c r="H997" s="271"/>
      <c r="I997" s="271"/>
      <c r="J997" s="271"/>
      <c r="K997" s="271"/>
      <c r="L997" s="271"/>
      <c r="M997" s="271"/>
      <c r="N997" s="271"/>
      <c r="O997" s="271"/>
      <c r="P997" s="271"/>
      <c r="Q997" s="271"/>
      <c r="R997" s="271"/>
      <c r="S997" s="271"/>
      <c r="T997" s="271"/>
      <c r="U997" s="271"/>
      <c r="V997" s="271"/>
      <c r="W997" s="271"/>
      <c r="X997" s="271"/>
      <c r="Y997" s="271"/>
      <c r="Z997" s="271"/>
      <c r="AA997" s="271"/>
    </row>
    <row r="998" spans="1:27" x14ac:dyDescent="0.3">
      <c r="A998" s="272" t="s">
        <v>157</v>
      </c>
      <c r="B998" s="271"/>
      <c r="C998" s="271"/>
      <c r="D998" s="271"/>
      <c r="E998" s="271"/>
      <c r="F998" s="271"/>
      <c r="G998" s="271"/>
      <c r="H998" s="271"/>
      <c r="I998" s="271"/>
      <c r="J998" s="271"/>
      <c r="K998" s="271"/>
      <c r="L998" s="271"/>
      <c r="M998" s="271"/>
      <c r="N998" s="271"/>
      <c r="O998" s="271"/>
      <c r="P998" s="271"/>
      <c r="Q998" s="271"/>
      <c r="R998" s="271"/>
      <c r="S998" s="271"/>
      <c r="T998" s="271"/>
      <c r="U998" s="271"/>
      <c r="V998" s="271"/>
      <c r="W998" s="271"/>
      <c r="X998" s="271"/>
      <c r="Y998" s="271"/>
      <c r="Z998" s="271"/>
      <c r="AA998" s="271"/>
    </row>
    <row r="999" spans="1:27" s="224" customFormat="1" ht="4.8" customHeight="1" x14ac:dyDescent="0.3">
      <c r="A999" s="366"/>
      <c r="B999" s="366"/>
      <c r="C999" s="366"/>
      <c r="D999" s="366"/>
      <c r="E999" s="366"/>
      <c r="F999" s="366"/>
      <c r="G999" s="366"/>
      <c r="H999" s="366"/>
      <c r="I999" s="366"/>
      <c r="J999" s="366"/>
      <c r="K999" s="366"/>
      <c r="L999" s="366"/>
      <c r="M999" s="366"/>
      <c r="N999" s="366"/>
      <c r="O999" s="366"/>
      <c r="P999" s="366"/>
      <c r="Q999" s="366"/>
      <c r="R999" s="366"/>
      <c r="S999" s="366"/>
      <c r="T999" s="366"/>
      <c r="U999" s="366"/>
      <c r="V999" s="366"/>
      <c r="W999" s="366"/>
      <c r="X999" s="366"/>
      <c r="Y999" s="366"/>
      <c r="Z999" s="366"/>
      <c r="AA999" s="366"/>
    </row>
    <row r="1000" spans="1:27" x14ac:dyDescent="0.3">
      <c r="A1000" s="228"/>
      <c r="B1000" s="275" t="s">
        <v>45</v>
      </c>
      <c r="C1000" s="277"/>
      <c r="D1000" s="277"/>
      <c r="E1000" s="114"/>
      <c r="F1000" s="229">
        <f>SUM(F1003:F1012)</f>
        <v>3459</v>
      </c>
      <c r="G1000" s="229"/>
      <c r="H1000" s="229">
        <f>SUM(H1003:H1012)</f>
        <v>3334</v>
      </c>
      <c r="I1000" s="229"/>
      <c r="J1000" s="230">
        <f>H1000/$F1000*100</f>
        <v>96.386238797340269</v>
      </c>
      <c r="K1000" s="230"/>
      <c r="L1000" s="229">
        <f>SUM(L1003:L1012)</f>
        <v>3164</v>
      </c>
      <c r="M1000" s="229"/>
      <c r="N1000" s="230">
        <f>L1000/$F1000*100</f>
        <v>91.471523561723046</v>
      </c>
      <c r="O1000" s="230"/>
      <c r="P1000" s="229">
        <v>0</v>
      </c>
      <c r="Q1000" s="229"/>
      <c r="R1000" s="230">
        <v>0</v>
      </c>
      <c r="S1000" s="230"/>
      <c r="T1000" s="229">
        <v>0</v>
      </c>
      <c r="U1000" s="229"/>
      <c r="V1000" s="230">
        <v>0</v>
      </c>
      <c r="W1000" s="230"/>
      <c r="X1000" s="229">
        <v>0</v>
      </c>
      <c r="Y1000" s="229"/>
      <c r="Z1000" s="230">
        <v>0</v>
      </c>
      <c r="AA1000" s="230"/>
    </row>
    <row r="1001" spans="1:27" x14ac:dyDescent="0.3">
      <c r="A1001" s="228"/>
      <c r="B1001" s="276" t="s">
        <v>44</v>
      </c>
      <c r="C1001" s="277"/>
      <c r="D1001" s="277"/>
      <c r="E1001" s="114"/>
      <c r="F1001" s="229"/>
      <c r="G1001" s="229"/>
      <c r="H1001" s="229"/>
      <c r="I1001" s="229"/>
      <c r="J1001" s="230"/>
      <c r="K1001" s="230"/>
      <c r="L1001" s="229"/>
      <c r="M1001" s="229"/>
      <c r="N1001" s="230"/>
      <c r="O1001" s="230"/>
      <c r="P1001" s="229"/>
      <c r="Q1001" s="229"/>
      <c r="R1001" s="230"/>
      <c r="S1001" s="230"/>
      <c r="T1001" s="229"/>
      <c r="U1001" s="229"/>
      <c r="V1001" s="230"/>
      <c r="W1001" s="230"/>
      <c r="X1001" s="229"/>
      <c r="Y1001" s="229"/>
      <c r="Z1001" s="230"/>
      <c r="AA1001" s="230"/>
    </row>
    <row r="1002" spans="1:27" s="224" customFormat="1" ht="4.8" customHeight="1" x14ac:dyDescent="0.3">
      <c r="A1002" s="18"/>
      <c r="B1002" s="164"/>
      <c r="C1002" s="164"/>
      <c r="D1002" s="164"/>
      <c r="E1002" s="164"/>
      <c r="F1002" s="367"/>
      <c r="G1002" s="367"/>
      <c r="H1002" s="367"/>
      <c r="I1002" s="367"/>
      <c r="J1002" s="327"/>
      <c r="K1002" s="327"/>
      <c r="L1002" s="367"/>
      <c r="M1002" s="367"/>
      <c r="N1002" s="327"/>
      <c r="O1002" s="327"/>
      <c r="P1002" s="367"/>
      <c r="Q1002" s="367"/>
      <c r="R1002" s="327"/>
      <c r="S1002" s="327"/>
      <c r="T1002" s="367"/>
      <c r="U1002" s="367"/>
      <c r="V1002" s="327"/>
      <c r="W1002" s="327"/>
      <c r="X1002" s="367"/>
      <c r="Y1002" s="367"/>
      <c r="Z1002" s="327"/>
      <c r="AA1002" s="327"/>
    </row>
    <row r="1003" spans="1:27" x14ac:dyDescent="0.3">
      <c r="A1003" s="18"/>
      <c r="B1003" s="86"/>
      <c r="C1003" s="258" t="s">
        <v>66</v>
      </c>
      <c r="D1003" s="258"/>
      <c r="E1003" s="258"/>
      <c r="F1003" s="329">
        <v>102</v>
      </c>
      <c r="G1003" s="329"/>
      <c r="H1003" s="329">
        <v>100</v>
      </c>
      <c r="I1003" s="329"/>
      <c r="J1003" s="382">
        <f t="shared" ref="J1003:J1012" si="422">+H1003/$F1003*100</f>
        <v>98.039215686274503</v>
      </c>
      <c r="K1003" s="382"/>
      <c r="L1003" s="329">
        <v>97</v>
      </c>
      <c r="M1003" s="329"/>
      <c r="N1003" s="382">
        <f>+L1003/$F1003*100</f>
        <v>95.098039215686271</v>
      </c>
      <c r="O1003" s="382"/>
      <c r="P1003" s="329">
        <v>0</v>
      </c>
      <c r="Q1003" s="329"/>
      <c r="R1003" s="329">
        <v>0</v>
      </c>
      <c r="S1003" s="329"/>
      <c r="T1003" s="329">
        <v>0</v>
      </c>
      <c r="U1003" s="329"/>
      <c r="V1003" s="329">
        <v>0</v>
      </c>
      <c r="W1003" s="329"/>
      <c r="X1003" s="329">
        <v>0</v>
      </c>
      <c r="Y1003" s="329"/>
      <c r="Z1003" s="329">
        <v>0</v>
      </c>
      <c r="AA1003" s="329"/>
    </row>
    <row r="1004" spans="1:27" x14ac:dyDescent="0.3">
      <c r="A1004" s="18"/>
      <c r="B1004" s="86"/>
      <c r="C1004" s="370" t="s">
        <v>67</v>
      </c>
      <c r="D1004" s="370"/>
      <c r="E1004" s="370"/>
      <c r="F1004" s="329"/>
      <c r="G1004" s="329"/>
      <c r="H1004" s="329"/>
      <c r="I1004" s="329"/>
      <c r="J1004" s="382"/>
      <c r="K1004" s="382"/>
      <c r="L1004" s="329"/>
      <c r="M1004" s="329"/>
      <c r="N1004" s="382"/>
      <c r="O1004" s="382"/>
      <c r="P1004" s="329"/>
      <c r="Q1004" s="329"/>
      <c r="R1004" s="329"/>
      <c r="S1004" s="329"/>
      <c r="T1004" s="329"/>
      <c r="U1004" s="329"/>
      <c r="V1004" s="329"/>
      <c r="W1004" s="329"/>
      <c r="X1004" s="329"/>
      <c r="Y1004" s="329"/>
      <c r="Z1004" s="329"/>
      <c r="AA1004" s="329"/>
    </row>
    <row r="1005" spans="1:27" ht="4.8" customHeight="1" x14ac:dyDescent="0.3">
      <c r="A1005" s="18"/>
      <c r="B1005" s="86"/>
      <c r="C1005" s="86"/>
      <c r="D1005" s="86"/>
      <c r="E1005" s="164"/>
      <c r="F1005" s="329"/>
      <c r="G1005" s="329"/>
      <c r="H1005" s="329"/>
      <c r="I1005" s="329"/>
      <c r="J1005" s="382"/>
      <c r="K1005" s="382"/>
      <c r="L1005" s="329"/>
      <c r="M1005" s="329"/>
      <c r="N1005" s="382"/>
      <c r="O1005" s="382"/>
      <c r="P1005" s="329"/>
      <c r="Q1005" s="329"/>
      <c r="R1005" s="329"/>
      <c r="S1005" s="329"/>
      <c r="T1005" s="329"/>
      <c r="U1005" s="329"/>
      <c r="V1005" s="329"/>
      <c r="W1005" s="329"/>
      <c r="X1005" s="329"/>
      <c r="Y1005" s="329"/>
      <c r="Z1005" s="329"/>
      <c r="AA1005" s="329"/>
    </row>
    <row r="1006" spans="1:27" x14ac:dyDescent="0.3">
      <c r="A1006" s="18"/>
      <c r="B1006" s="86"/>
      <c r="C1006" s="258" t="s">
        <v>68</v>
      </c>
      <c r="D1006" s="258"/>
      <c r="E1006" s="258"/>
      <c r="F1006" s="329">
        <v>1329</v>
      </c>
      <c r="G1006" s="329"/>
      <c r="H1006" s="329">
        <v>1277</v>
      </c>
      <c r="I1006" s="329"/>
      <c r="J1006" s="382">
        <f t="shared" si="422"/>
        <v>96.08728367193379</v>
      </c>
      <c r="K1006" s="382"/>
      <c r="L1006" s="329">
        <v>1207</v>
      </c>
      <c r="M1006" s="329"/>
      <c r="N1006" s="382">
        <f>+L1006/$F1006*100</f>
        <v>90.820165537998491</v>
      </c>
      <c r="O1006" s="382"/>
      <c r="P1006" s="329">
        <v>0</v>
      </c>
      <c r="Q1006" s="329"/>
      <c r="R1006" s="329">
        <v>0</v>
      </c>
      <c r="S1006" s="329"/>
      <c r="T1006" s="329">
        <v>0</v>
      </c>
      <c r="U1006" s="329"/>
      <c r="V1006" s="329">
        <v>0</v>
      </c>
      <c r="W1006" s="329"/>
      <c r="X1006" s="329">
        <v>0</v>
      </c>
      <c r="Y1006" s="329"/>
      <c r="Z1006" s="329">
        <v>0</v>
      </c>
      <c r="AA1006" s="329"/>
    </row>
    <row r="1007" spans="1:27" x14ac:dyDescent="0.3">
      <c r="A1007" s="18"/>
      <c r="B1007" s="86"/>
      <c r="C1007" s="370" t="s">
        <v>69</v>
      </c>
      <c r="D1007" s="370"/>
      <c r="E1007" s="370"/>
      <c r="F1007" s="329"/>
      <c r="G1007" s="329"/>
      <c r="H1007" s="329"/>
      <c r="I1007" s="329"/>
      <c r="J1007" s="382"/>
      <c r="K1007" s="382"/>
      <c r="L1007" s="329"/>
      <c r="M1007" s="329"/>
      <c r="N1007" s="382"/>
      <c r="O1007" s="382"/>
      <c r="P1007" s="329"/>
      <c r="Q1007" s="329"/>
      <c r="R1007" s="329"/>
      <c r="S1007" s="329"/>
      <c r="T1007" s="329"/>
      <c r="U1007" s="329"/>
      <c r="V1007" s="329"/>
      <c r="W1007" s="329"/>
      <c r="X1007" s="329"/>
      <c r="Y1007" s="329"/>
      <c r="Z1007" s="329"/>
      <c r="AA1007" s="329"/>
    </row>
    <row r="1008" spans="1:27" ht="4.8" customHeight="1" x14ac:dyDescent="0.3">
      <c r="A1008" s="18"/>
      <c r="B1008" s="86"/>
      <c r="C1008" s="86"/>
      <c r="D1008" s="86"/>
      <c r="E1008" s="164"/>
      <c r="F1008" s="329"/>
      <c r="G1008" s="329"/>
      <c r="H1008" s="329"/>
      <c r="I1008" s="329"/>
      <c r="J1008" s="382"/>
      <c r="K1008" s="382"/>
      <c r="L1008" s="329"/>
      <c r="M1008" s="329"/>
      <c r="N1008" s="382"/>
      <c r="O1008" s="382"/>
      <c r="P1008" s="329"/>
      <c r="Q1008" s="329"/>
      <c r="R1008" s="329"/>
      <c r="S1008" s="329"/>
      <c r="T1008" s="329"/>
      <c r="U1008" s="329"/>
      <c r="V1008" s="329"/>
      <c r="W1008" s="329"/>
      <c r="X1008" s="329"/>
      <c r="Y1008" s="329"/>
      <c r="Z1008" s="329"/>
      <c r="AA1008" s="329"/>
    </row>
    <row r="1009" spans="1:27" x14ac:dyDescent="0.3">
      <c r="A1009" s="18"/>
      <c r="B1009" s="86"/>
      <c r="C1009" s="258" t="s">
        <v>70</v>
      </c>
      <c r="D1009" s="258"/>
      <c r="E1009" s="258"/>
      <c r="F1009" s="329">
        <v>628</v>
      </c>
      <c r="G1009" s="329"/>
      <c r="H1009" s="329">
        <v>608</v>
      </c>
      <c r="I1009" s="329"/>
      <c r="J1009" s="382">
        <f t="shared" si="422"/>
        <v>96.815286624203821</v>
      </c>
      <c r="K1009" s="382"/>
      <c r="L1009" s="329">
        <v>579</v>
      </c>
      <c r="M1009" s="329"/>
      <c r="N1009" s="382">
        <f>+L1009/$F1009*100</f>
        <v>92.197452229299358</v>
      </c>
      <c r="O1009" s="382"/>
      <c r="P1009" s="329">
        <v>0</v>
      </c>
      <c r="Q1009" s="329"/>
      <c r="R1009" s="329">
        <v>0</v>
      </c>
      <c r="S1009" s="329"/>
      <c r="T1009" s="329">
        <v>0</v>
      </c>
      <c r="U1009" s="329"/>
      <c r="V1009" s="329">
        <v>0</v>
      </c>
      <c r="W1009" s="329"/>
      <c r="X1009" s="329">
        <v>0</v>
      </c>
      <c r="Y1009" s="329"/>
      <c r="Z1009" s="329">
        <v>0</v>
      </c>
      <c r="AA1009" s="329"/>
    </row>
    <row r="1010" spans="1:27" x14ac:dyDescent="0.3">
      <c r="A1010" s="18"/>
      <c r="B1010" s="86"/>
      <c r="C1010" s="370" t="s">
        <v>71</v>
      </c>
      <c r="D1010" s="370"/>
      <c r="E1010" s="370"/>
      <c r="F1010" s="329"/>
      <c r="G1010" s="329"/>
      <c r="H1010" s="329"/>
      <c r="I1010" s="329"/>
      <c r="J1010" s="382"/>
      <c r="K1010" s="382"/>
      <c r="L1010" s="329"/>
      <c r="M1010" s="329"/>
      <c r="N1010" s="382"/>
      <c r="O1010" s="382"/>
      <c r="P1010" s="329"/>
      <c r="Q1010" s="329"/>
      <c r="R1010" s="329"/>
      <c r="S1010" s="329"/>
      <c r="T1010" s="329"/>
      <c r="U1010" s="329"/>
      <c r="V1010" s="329"/>
      <c r="W1010" s="329"/>
      <c r="X1010" s="329"/>
      <c r="Y1010" s="329"/>
      <c r="Z1010" s="329"/>
      <c r="AA1010" s="329"/>
    </row>
    <row r="1011" spans="1:27" ht="4.8" customHeight="1" x14ac:dyDescent="0.3">
      <c r="A1011" s="18"/>
      <c r="B1011" s="86"/>
      <c r="C1011" s="86"/>
      <c r="D1011" s="86"/>
      <c r="E1011" s="164"/>
      <c r="F1011" s="329"/>
      <c r="G1011" s="329"/>
      <c r="H1011" s="329"/>
      <c r="I1011" s="329"/>
      <c r="J1011" s="382"/>
      <c r="K1011" s="382"/>
      <c r="L1011" s="329"/>
      <c r="M1011" s="329"/>
      <c r="N1011" s="382"/>
      <c r="O1011" s="382"/>
      <c r="P1011" s="329"/>
      <c r="Q1011" s="329"/>
      <c r="R1011" s="329"/>
      <c r="S1011" s="329"/>
      <c r="T1011" s="329"/>
      <c r="U1011" s="329"/>
      <c r="V1011" s="329"/>
      <c r="W1011" s="329"/>
      <c r="X1011" s="329"/>
      <c r="Y1011" s="329"/>
      <c r="Z1011" s="329"/>
      <c r="AA1011" s="329"/>
    </row>
    <row r="1012" spans="1:27" x14ac:dyDescent="0.3">
      <c r="A1012" s="18"/>
      <c r="B1012" s="86"/>
      <c r="C1012" s="258" t="s">
        <v>72</v>
      </c>
      <c r="D1012" s="258"/>
      <c r="E1012" s="258"/>
      <c r="F1012" s="329">
        <v>1400</v>
      </c>
      <c r="G1012" s="329"/>
      <c r="H1012" s="329">
        <v>1349</v>
      </c>
      <c r="I1012" s="329"/>
      <c r="J1012" s="382">
        <f t="shared" si="422"/>
        <v>96.357142857142847</v>
      </c>
      <c r="K1012" s="382"/>
      <c r="L1012" s="329">
        <v>1281</v>
      </c>
      <c r="M1012" s="329"/>
      <c r="N1012" s="382">
        <f>+L1012/$F1012*100</f>
        <v>91.5</v>
      </c>
      <c r="O1012" s="382"/>
      <c r="P1012" s="329">
        <v>0</v>
      </c>
      <c r="Q1012" s="329"/>
      <c r="R1012" s="329">
        <v>0</v>
      </c>
      <c r="S1012" s="329"/>
      <c r="T1012" s="329">
        <v>0</v>
      </c>
      <c r="U1012" s="329"/>
      <c r="V1012" s="329">
        <v>0</v>
      </c>
      <c r="W1012" s="329"/>
      <c r="X1012" s="329">
        <v>0</v>
      </c>
      <c r="Y1012" s="329"/>
      <c r="Z1012" s="329">
        <v>0</v>
      </c>
      <c r="AA1012" s="329"/>
    </row>
    <row r="1013" spans="1:27" x14ac:dyDescent="0.3">
      <c r="A1013" s="18"/>
      <c r="B1013" s="86"/>
      <c r="C1013" s="370" t="s">
        <v>73</v>
      </c>
      <c r="D1013" s="370"/>
      <c r="E1013" s="370"/>
      <c r="F1013" s="329"/>
      <c r="G1013" s="329"/>
      <c r="H1013" s="329"/>
      <c r="I1013" s="329"/>
      <c r="J1013" s="382"/>
      <c r="K1013" s="382"/>
      <c r="L1013" s="329"/>
      <c r="M1013" s="329"/>
      <c r="N1013" s="382"/>
      <c r="O1013" s="382"/>
      <c r="P1013" s="329"/>
      <c r="Q1013" s="329"/>
      <c r="R1013" s="329"/>
      <c r="S1013" s="329"/>
      <c r="T1013" s="329"/>
      <c r="U1013" s="329"/>
      <c r="V1013" s="329"/>
      <c r="W1013" s="329"/>
      <c r="X1013" s="329"/>
      <c r="Y1013" s="329"/>
      <c r="Z1013" s="329"/>
      <c r="AA1013" s="329"/>
    </row>
    <row r="1014" spans="1:27" ht="13.8" thickBot="1" x14ac:dyDescent="0.35">
      <c r="A1014" s="72"/>
      <c r="B1014" s="73"/>
      <c r="C1014" s="73"/>
      <c r="D1014" s="73"/>
      <c r="E1014" s="371"/>
      <c r="F1014" s="202"/>
      <c r="G1014" s="202"/>
      <c r="H1014" s="202"/>
      <c r="I1014" s="202"/>
      <c r="J1014" s="372"/>
      <c r="K1014" s="372"/>
      <c r="L1014" s="202"/>
      <c r="M1014" s="202"/>
      <c r="N1014" s="372"/>
      <c r="O1014" s="372"/>
      <c r="P1014" s="202"/>
      <c r="Q1014" s="202"/>
      <c r="R1014" s="372"/>
      <c r="S1014" s="372"/>
      <c r="T1014" s="202"/>
      <c r="U1014" s="202"/>
      <c r="V1014" s="372"/>
      <c r="W1014" s="372"/>
      <c r="X1014" s="202"/>
      <c r="Y1014" s="202"/>
      <c r="Z1014" s="372"/>
      <c r="AA1014" s="372"/>
    </row>
    <row r="1015" spans="1:27" x14ac:dyDescent="0.3">
      <c r="A1015" s="353" t="s">
        <v>169</v>
      </c>
      <c r="B1015" s="353"/>
      <c r="C1015" s="353"/>
      <c r="D1015" s="353"/>
      <c r="E1015" s="353"/>
      <c r="F1015" s="353"/>
      <c r="G1015" s="353"/>
      <c r="H1015" s="353"/>
      <c r="I1015" s="353"/>
      <c r="J1015" s="353"/>
      <c r="K1015" s="353"/>
      <c r="L1015" s="353"/>
      <c r="M1015" s="353"/>
      <c r="N1015" s="353"/>
      <c r="O1015" s="353"/>
      <c r="P1015" s="353"/>
      <c r="Q1015" s="353"/>
      <c r="R1015" s="353"/>
      <c r="S1015" s="353"/>
      <c r="T1015" s="353"/>
      <c r="U1015" s="353"/>
      <c r="V1015" s="353"/>
      <c r="W1015" s="353"/>
      <c r="X1015" s="353"/>
      <c r="Y1015" s="353"/>
      <c r="Z1015" s="353"/>
      <c r="AA1015" s="353"/>
    </row>
    <row r="1016" spans="1:27" x14ac:dyDescent="0.3">
      <c r="A1016" s="354" t="s">
        <v>184</v>
      </c>
      <c r="B1016" s="354"/>
      <c r="C1016" s="354"/>
      <c r="D1016" s="354"/>
      <c r="E1016" s="354"/>
      <c r="F1016" s="354"/>
      <c r="G1016" s="354"/>
      <c r="H1016" s="354"/>
      <c r="I1016" s="354"/>
      <c r="J1016" s="354"/>
      <c r="K1016" s="354"/>
      <c r="L1016" s="354"/>
      <c r="M1016" s="354"/>
      <c r="N1016" s="354"/>
      <c r="O1016" s="354"/>
      <c r="P1016" s="354"/>
      <c r="Q1016" s="354"/>
      <c r="R1016" s="354"/>
      <c r="S1016" s="354"/>
      <c r="T1016" s="354"/>
      <c r="U1016" s="354"/>
      <c r="V1016" s="354"/>
      <c r="W1016" s="354"/>
      <c r="X1016" s="354"/>
      <c r="Y1016" s="354"/>
      <c r="Z1016" s="354"/>
      <c r="AA1016" s="354"/>
    </row>
    <row r="1017" spans="1:27" ht="13.8" thickBot="1" x14ac:dyDescent="0.35">
      <c r="A1017" s="18"/>
      <c r="B1017" s="18"/>
      <c r="C1017" s="18"/>
      <c r="D1017" s="18"/>
      <c r="E1017" s="18"/>
      <c r="F1017" s="329"/>
      <c r="G1017" s="329"/>
      <c r="H1017" s="329"/>
      <c r="I1017" s="329"/>
      <c r="J1017" s="330"/>
      <c r="K1017" s="330"/>
      <c r="L1017" s="329"/>
      <c r="M1017" s="329"/>
      <c r="N1017" s="18"/>
      <c r="O1017" s="18"/>
      <c r="P1017" s="329"/>
      <c r="Q1017" s="329"/>
      <c r="R1017" s="330"/>
      <c r="S1017" s="330"/>
      <c r="T1017" s="329"/>
      <c r="U1017" s="329"/>
      <c r="V1017" s="18"/>
      <c r="W1017" s="18"/>
      <c r="X1017" s="329"/>
      <c r="Y1017" s="329"/>
      <c r="Z1017" s="330"/>
      <c r="AA1017" s="330"/>
    </row>
    <row r="1018" spans="1:27" ht="36" customHeight="1" thickBot="1" x14ac:dyDescent="0.35">
      <c r="A1018" s="355"/>
      <c r="B1018" s="317" t="s">
        <v>220</v>
      </c>
      <c r="C1018" s="317"/>
      <c r="D1018" s="317"/>
      <c r="E1018" s="318"/>
      <c r="F1018" s="293" t="s">
        <v>25</v>
      </c>
      <c r="G1018" s="356"/>
      <c r="H1018" s="357" t="s">
        <v>32</v>
      </c>
      <c r="I1018" s="357"/>
      <c r="J1018" s="357"/>
      <c r="K1018" s="358"/>
      <c r="L1018" s="357" t="s">
        <v>21</v>
      </c>
      <c r="M1018" s="357"/>
      <c r="N1018" s="357"/>
      <c r="O1018" s="358"/>
      <c r="P1018" s="357" t="s">
        <v>29</v>
      </c>
      <c r="Q1018" s="357"/>
      <c r="R1018" s="357"/>
      <c r="S1018" s="358"/>
      <c r="T1018" s="357" t="s">
        <v>31</v>
      </c>
      <c r="U1018" s="357"/>
      <c r="V1018" s="357"/>
      <c r="W1018" s="358"/>
      <c r="X1018" s="357" t="s">
        <v>30</v>
      </c>
      <c r="Y1018" s="357"/>
      <c r="Z1018" s="357"/>
      <c r="AA1018" s="358"/>
    </row>
    <row r="1019" spans="1:27" ht="37.200000000000003" customHeight="1" x14ac:dyDescent="0.3">
      <c r="A1019" s="167"/>
      <c r="B1019" s="301"/>
      <c r="C1019" s="301"/>
      <c r="D1019" s="301"/>
      <c r="E1019" s="312"/>
      <c r="F1019" s="298"/>
      <c r="G1019" s="359"/>
      <c r="H1019" s="302" t="s">
        <v>134</v>
      </c>
      <c r="I1019" s="360"/>
      <c r="J1019" s="303" t="s">
        <v>118</v>
      </c>
      <c r="K1019" s="303"/>
      <c r="L1019" s="302" t="s">
        <v>134</v>
      </c>
      <c r="M1019" s="360"/>
      <c r="N1019" s="303" t="s">
        <v>118</v>
      </c>
      <c r="O1019" s="303"/>
      <c r="P1019" s="302" t="s">
        <v>134</v>
      </c>
      <c r="Q1019" s="360"/>
      <c r="R1019" s="303" t="s">
        <v>118</v>
      </c>
      <c r="S1019" s="303"/>
      <c r="T1019" s="302" t="s">
        <v>134</v>
      </c>
      <c r="U1019" s="360"/>
      <c r="V1019" s="303" t="s">
        <v>118</v>
      </c>
      <c r="W1019" s="303"/>
      <c r="X1019" s="302" t="s">
        <v>134</v>
      </c>
      <c r="Y1019" s="360"/>
      <c r="Z1019" s="303" t="s">
        <v>118</v>
      </c>
      <c r="AA1019" s="303"/>
    </row>
    <row r="1020" spans="1:27" ht="18.600000000000001" customHeight="1" thickBot="1" x14ac:dyDescent="0.35">
      <c r="A1020" s="72"/>
      <c r="B1020" s="361"/>
      <c r="C1020" s="361"/>
      <c r="D1020" s="361"/>
      <c r="E1020" s="307"/>
      <c r="F1020" s="362"/>
      <c r="G1020" s="363"/>
      <c r="H1020" s="364"/>
      <c r="I1020" s="364"/>
      <c r="J1020" s="310" t="s">
        <v>62</v>
      </c>
      <c r="K1020" s="310"/>
      <c r="L1020" s="364"/>
      <c r="M1020" s="364"/>
      <c r="N1020" s="310" t="s">
        <v>62</v>
      </c>
      <c r="O1020" s="310"/>
      <c r="P1020" s="364"/>
      <c r="Q1020" s="364"/>
      <c r="R1020" s="310" t="s">
        <v>62</v>
      </c>
      <c r="S1020" s="310"/>
      <c r="T1020" s="364"/>
      <c r="U1020" s="364"/>
      <c r="V1020" s="310" t="s">
        <v>62</v>
      </c>
      <c r="W1020" s="310"/>
      <c r="X1020" s="364"/>
      <c r="Y1020" s="364"/>
      <c r="Z1020" s="310" t="s">
        <v>62</v>
      </c>
      <c r="AA1020" s="310"/>
    </row>
    <row r="1021" spans="1:27" ht="4.8" customHeight="1" x14ac:dyDescent="0.3">
      <c r="A1021" s="355"/>
      <c r="B1021" s="318"/>
      <c r="C1021" s="318"/>
      <c r="D1021" s="318"/>
      <c r="E1021" s="318"/>
      <c r="F1021" s="294"/>
      <c r="G1021" s="356"/>
      <c r="H1021" s="365"/>
      <c r="I1021" s="365"/>
      <c r="J1021" s="322"/>
      <c r="K1021" s="322"/>
      <c r="L1021" s="365"/>
      <c r="M1021" s="365"/>
      <c r="N1021" s="322"/>
      <c r="O1021" s="322"/>
      <c r="P1021" s="365"/>
      <c r="Q1021" s="365"/>
      <c r="R1021" s="322"/>
      <c r="S1021" s="322"/>
      <c r="T1021" s="365"/>
      <c r="U1021" s="365"/>
      <c r="V1021" s="322"/>
      <c r="W1021" s="322"/>
      <c r="X1021" s="365"/>
      <c r="Y1021" s="365"/>
      <c r="Z1021" s="322"/>
      <c r="AA1021" s="322"/>
    </row>
    <row r="1022" spans="1:27" x14ac:dyDescent="0.3">
      <c r="A1022" s="271" t="s">
        <v>156</v>
      </c>
      <c r="B1022" s="271"/>
      <c r="C1022" s="271"/>
      <c r="D1022" s="271"/>
      <c r="E1022" s="271"/>
      <c r="F1022" s="271"/>
      <c r="G1022" s="271"/>
      <c r="H1022" s="271"/>
      <c r="I1022" s="271"/>
      <c r="J1022" s="271"/>
      <c r="K1022" s="271"/>
      <c r="L1022" s="271"/>
      <c r="M1022" s="271"/>
      <c r="N1022" s="271"/>
      <c r="O1022" s="271"/>
      <c r="P1022" s="271"/>
      <c r="Q1022" s="271"/>
      <c r="R1022" s="271"/>
      <c r="S1022" s="271"/>
      <c r="T1022" s="271"/>
      <c r="U1022" s="271"/>
      <c r="V1022" s="271"/>
      <c r="W1022" s="271"/>
      <c r="X1022" s="271"/>
      <c r="Y1022" s="271"/>
      <c r="Z1022" s="271"/>
      <c r="AA1022" s="271"/>
    </row>
    <row r="1023" spans="1:27" x14ac:dyDescent="0.3">
      <c r="A1023" s="272" t="s">
        <v>157</v>
      </c>
      <c r="B1023" s="271"/>
      <c r="C1023" s="271"/>
      <c r="D1023" s="271"/>
      <c r="E1023" s="271"/>
      <c r="F1023" s="271"/>
      <c r="G1023" s="271"/>
      <c r="H1023" s="271"/>
      <c r="I1023" s="271"/>
      <c r="J1023" s="271"/>
      <c r="K1023" s="271"/>
      <c r="L1023" s="271"/>
      <c r="M1023" s="271"/>
      <c r="N1023" s="271"/>
      <c r="O1023" s="271"/>
      <c r="P1023" s="271"/>
      <c r="Q1023" s="271"/>
      <c r="R1023" s="271"/>
      <c r="S1023" s="271"/>
      <c r="T1023" s="271"/>
      <c r="U1023" s="271"/>
      <c r="V1023" s="271"/>
      <c r="W1023" s="271"/>
      <c r="X1023" s="271"/>
      <c r="Y1023" s="271"/>
      <c r="Z1023" s="271"/>
      <c r="AA1023" s="271"/>
    </row>
    <row r="1024" spans="1:27" s="224" customFormat="1" ht="4.95" customHeight="1" x14ac:dyDescent="0.3">
      <c r="A1024" s="366"/>
      <c r="B1024" s="366"/>
      <c r="C1024" s="366"/>
      <c r="D1024" s="366"/>
      <c r="E1024" s="366"/>
      <c r="F1024" s="366"/>
      <c r="G1024" s="366"/>
      <c r="H1024" s="366"/>
      <c r="I1024" s="366"/>
      <c r="J1024" s="366"/>
      <c r="K1024" s="366"/>
      <c r="L1024" s="366"/>
      <c r="M1024" s="366"/>
      <c r="N1024" s="366"/>
      <c r="O1024" s="366"/>
      <c r="P1024" s="366"/>
      <c r="Q1024" s="366"/>
      <c r="R1024" s="366"/>
      <c r="S1024" s="366"/>
      <c r="T1024" s="366"/>
      <c r="U1024" s="366"/>
      <c r="V1024" s="366"/>
      <c r="W1024" s="366"/>
      <c r="X1024" s="366"/>
      <c r="Y1024" s="366"/>
      <c r="Z1024" s="366"/>
      <c r="AA1024" s="366"/>
    </row>
    <row r="1025" spans="1:27" x14ac:dyDescent="0.3">
      <c r="A1025" s="228"/>
      <c r="B1025" s="280" t="s">
        <v>43</v>
      </c>
      <c r="C1025" s="281"/>
      <c r="D1025" s="281"/>
      <c r="E1025" s="114"/>
      <c r="F1025" s="229">
        <f>SUM(F1028:F1084)</f>
        <v>39764</v>
      </c>
      <c r="G1025" s="229"/>
      <c r="H1025" s="229">
        <f>SUM(H1028:H1084)</f>
        <v>38388</v>
      </c>
      <c r="I1025" s="229"/>
      <c r="J1025" s="230">
        <f>H1025/$F1025*100</f>
        <v>96.539583542903131</v>
      </c>
      <c r="K1025" s="230"/>
      <c r="L1025" s="229">
        <f>SUM(L1028:L1084)</f>
        <v>36094</v>
      </c>
      <c r="M1025" s="229"/>
      <c r="N1025" s="230">
        <f>L1025/$F1025*100</f>
        <v>90.770546222714017</v>
      </c>
      <c r="O1025" s="230"/>
      <c r="P1025" s="229">
        <v>0</v>
      </c>
      <c r="Q1025" s="229"/>
      <c r="R1025" s="230">
        <v>0</v>
      </c>
      <c r="S1025" s="230"/>
      <c r="T1025" s="229">
        <v>0</v>
      </c>
      <c r="U1025" s="229"/>
      <c r="V1025" s="230">
        <v>0</v>
      </c>
      <c r="W1025" s="230"/>
      <c r="X1025" s="229">
        <v>0</v>
      </c>
      <c r="Y1025" s="229"/>
      <c r="Z1025" s="230">
        <v>0</v>
      </c>
      <c r="AA1025" s="230"/>
    </row>
    <row r="1026" spans="1:27" x14ac:dyDescent="0.3">
      <c r="A1026" s="228"/>
      <c r="B1026" s="282" t="s">
        <v>42</v>
      </c>
      <c r="C1026" s="281"/>
      <c r="D1026" s="281"/>
      <c r="E1026" s="114"/>
      <c r="F1026" s="229"/>
      <c r="G1026" s="229"/>
      <c r="H1026" s="229"/>
      <c r="I1026" s="229"/>
      <c r="J1026" s="230"/>
      <c r="K1026" s="230"/>
      <c r="L1026" s="229"/>
      <c r="M1026" s="229"/>
      <c r="N1026" s="230"/>
      <c r="O1026" s="230"/>
      <c r="P1026" s="229"/>
      <c r="Q1026" s="229"/>
      <c r="R1026" s="230"/>
      <c r="S1026" s="230"/>
      <c r="T1026" s="229"/>
      <c r="U1026" s="229"/>
      <c r="V1026" s="230"/>
      <c r="W1026" s="230"/>
      <c r="X1026" s="229"/>
      <c r="Y1026" s="229"/>
      <c r="Z1026" s="230"/>
      <c r="AA1026" s="230"/>
    </row>
    <row r="1027" spans="1:27" s="224" customFormat="1" ht="4.8" customHeight="1" x14ac:dyDescent="0.3">
      <c r="A1027" s="18"/>
      <c r="B1027" s="86"/>
      <c r="C1027" s="86"/>
      <c r="D1027" s="86"/>
      <c r="E1027" s="164"/>
      <c r="F1027" s="367"/>
      <c r="G1027" s="367"/>
      <c r="H1027" s="367"/>
      <c r="I1027" s="367"/>
      <c r="J1027" s="327"/>
      <c r="K1027" s="327"/>
      <c r="L1027" s="367"/>
      <c r="M1027" s="367"/>
      <c r="N1027" s="327"/>
      <c r="O1027" s="327"/>
      <c r="P1027" s="367"/>
      <c r="Q1027" s="367"/>
      <c r="R1027" s="327"/>
      <c r="S1027" s="327"/>
      <c r="T1027" s="367"/>
      <c r="U1027" s="367"/>
      <c r="V1027" s="327"/>
      <c r="W1027" s="327"/>
      <c r="X1027" s="367"/>
      <c r="Y1027" s="367"/>
      <c r="Z1027" s="327"/>
      <c r="AA1027" s="327"/>
    </row>
    <row r="1028" spans="1:27" x14ac:dyDescent="0.3">
      <c r="A1028" s="18"/>
      <c r="B1028" s="86"/>
      <c r="C1028" s="258" t="s">
        <v>127</v>
      </c>
      <c r="D1028" s="258"/>
      <c r="E1028" s="258"/>
      <c r="F1028" s="329">
        <v>143</v>
      </c>
      <c r="G1028" s="329"/>
      <c r="H1028" s="329">
        <v>140</v>
      </c>
      <c r="I1028" s="329"/>
      <c r="J1028" s="382">
        <f t="shared" ref="J1028:J1084" si="423">+H1028/$F1028*100</f>
        <v>97.902097902097907</v>
      </c>
      <c r="K1028" s="382"/>
      <c r="L1028" s="329">
        <v>130</v>
      </c>
      <c r="M1028" s="329"/>
      <c r="N1028" s="382">
        <f>+L1028/$F1028*100</f>
        <v>90.909090909090907</v>
      </c>
      <c r="O1028" s="382"/>
      <c r="P1028" s="329"/>
      <c r="Q1028" s="329"/>
      <c r="R1028" s="379"/>
      <c r="S1028" s="379"/>
      <c r="T1028" s="329"/>
      <c r="U1028" s="329"/>
      <c r="V1028" s="379"/>
      <c r="W1028" s="379"/>
      <c r="X1028" s="329"/>
      <c r="Y1028" s="329"/>
      <c r="Z1028" s="379"/>
      <c r="AA1028" s="379"/>
    </row>
    <row r="1029" spans="1:27" x14ac:dyDescent="0.3">
      <c r="A1029" s="18"/>
      <c r="B1029" s="86"/>
      <c r="C1029" s="137" t="s">
        <v>128</v>
      </c>
      <c r="D1029" s="137"/>
      <c r="E1029" s="137"/>
      <c r="F1029" s="329"/>
      <c r="G1029" s="329"/>
      <c r="H1029" s="329"/>
      <c r="I1029" s="329"/>
      <c r="J1029" s="382"/>
      <c r="K1029" s="382"/>
      <c r="L1029" s="329"/>
      <c r="M1029" s="329"/>
      <c r="N1029" s="382"/>
      <c r="O1029" s="382"/>
      <c r="P1029" s="329"/>
      <c r="Q1029" s="329"/>
      <c r="R1029" s="379"/>
      <c r="S1029" s="379"/>
      <c r="T1029" s="329"/>
      <c r="U1029" s="329"/>
      <c r="V1029" s="379"/>
      <c r="W1029" s="379"/>
      <c r="X1029" s="329"/>
      <c r="Y1029" s="329"/>
      <c r="Z1029" s="379"/>
      <c r="AA1029" s="379"/>
    </row>
    <row r="1030" spans="1:27" x14ac:dyDescent="0.3">
      <c r="A1030" s="18"/>
      <c r="B1030" s="86"/>
      <c r="C1030" s="370" t="s">
        <v>173</v>
      </c>
      <c r="D1030" s="370"/>
      <c r="E1030" s="370"/>
      <c r="F1030" s="329"/>
      <c r="G1030" s="329"/>
      <c r="H1030" s="329"/>
      <c r="I1030" s="329"/>
      <c r="J1030" s="382"/>
      <c r="K1030" s="382"/>
      <c r="L1030" s="329"/>
      <c r="M1030" s="329"/>
      <c r="N1030" s="382"/>
      <c r="O1030" s="382"/>
      <c r="P1030" s="329"/>
      <c r="Q1030" s="329"/>
      <c r="R1030" s="379"/>
      <c r="S1030" s="379"/>
      <c r="T1030" s="329"/>
      <c r="U1030" s="329"/>
      <c r="V1030" s="379"/>
      <c r="W1030" s="379"/>
      <c r="X1030" s="329"/>
      <c r="Y1030" s="329"/>
      <c r="Z1030" s="379"/>
      <c r="AA1030" s="379"/>
    </row>
    <row r="1031" spans="1:27" x14ac:dyDescent="0.3">
      <c r="A1031" s="18"/>
      <c r="B1031" s="86"/>
      <c r="C1031" s="22" t="s">
        <v>160</v>
      </c>
      <c r="D1031" s="22"/>
      <c r="E1031" s="22"/>
      <c r="F1031" s="329"/>
      <c r="G1031" s="329"/>
      <c r="H1031" s="329"/>
      <c r="I1031" s="329"/>
      <c r="J1031" s="382"/>
      <c r="K1031" s="382"/>
      <c r="L1031" s="329"/>
      <c r="M1031" s="329"/>
      <c r="N1031" s="382"/>
      <c r="O1031" s="382"/>
      <c r="P1031" s="329"/>
      <c r="Q1031" s="329"/>
      <c r="R1031" s="379"/>
      <c r="S1031" s="379"/>
      <c r="T1031" s="329"/>
      <c r="U1031" s="329"/>
      <c r="V1031" s="379"/>
      <c r="W1031" s="379"/>
      <c r="X1031" s="329"/>
      <c r="Y1031" s="329"/>
      <c r="Z1031" s="379"/>
      <c r="AA1031" s="379"/>
    </row>
    <row r="1032" spans="1:27" ht="4.8" customHeight="1" x14ac:dyDescent="0.3">
      <c r="A1032" s="18"/>
      <c r="B1032" s="86"/>
      <c r="C1032" s="164"/>
      <c r="D1032" s="164"/>
      <c r="E1032" s="164"/>
      <c r="F1032" s="329"/>
      <c r="G1032" s="329"/>
      <c r="H1032" s="329"/>
      <c r="I1032" s="329"/>
      <c r="J1032" s="382"/>
      <c r="K1032" s="382"/>
      <c r="L1032" s="329"/>
      <c r="M1032" s="329"/>
      <c r="N1032" s="382"/>
      <c r="O1032" s="382"/>
      <c r="P1032" s="329"/>
      <c r="Q1032" s="329"/>
      <c r="R1032" s="379"/>
      <c r="S1032" s="379"/>
      <c r="T1032" s="329"/>
      <c r="U1032" s="329"/>
      <c r="V1032" s="379"/>
      <c r="W1032" s="379"/>
      <c r="X1032" s="329"/>
      <c r="Y1032" s="329"/>
      <c r="Z1032" s="379"/>
      <c r="AA1032" s="379"/>
    </row>
    <row r="1033" spans="1:27" ht="13.2" customHeight="1" x14ac:dyDescent="0.3">
      <c r="A1033" s="18"/>
      <c r="B1033" s="86"/>
      <c r="C1033" s="258" t="s">
        <v>212</v>
      </c>
      <c r="D1033" s="261"/>
      <c r="E1033" s="261"/>
      <c r="F1033" s="329">
        <v>185</v>
      </c>
      <c r="G1033" s="329"/>
      <c r="H1033" s="329">
        <v>179</v>
      </c>
      <c r="I1033" s="329"/>
      <c r="J1033" s="382">
        <f t="shared" si="423"/>
        <v>96.756756756756758</v>
      </c>
      <c r="K1033" s="382"/>
      <c r="L1033" s="329">
        <v>168</v>
      </c>
      <c r="M1033" s="329"/>
      <c r="N1033" s="382">
        <f>+L1033/$F1033*100</f>
        <v>90.810810810810821</v>
      </c>
      <c r="O1033" s="382"/>
      <c r="P1033" s="329">
        <v>0</v>
      </c>
      <c r="Q1033" s="329"/>
      <c r="R1033" s="329">
        <v>0</v>
      </c>
      <c r="S1033" s="329"/>
      <c r="T1033" s="329">
        <v>0</v>
      </c>
      <c r="U1033" s="329"/>
      <c r="V1033" s="329">
        <v>0</v>
      </c>
      <c r="W1033" s="329"/>
      <c r="X1033" s="329">
        <v>0</v>
      </c>
      <c r="Y1033" s="329"/>
      <c r="Z1033" s="329">
        <v>0</v>
      </c>
      <c r="AA1033" s="329"/>
    </row>
    <row r="1034" spans="1:27" ht="13.2" customHeight="1" x14ac:dyDescent="0.3">
      <c r="A1034" s="18"/>
      <c r="B1034" s="86"/>
      <c r="C1034" s="258" t="s">
        <v>161</v>
      </c>
      <c r="D1034" s="258"/>
      <c r="E1034" s="258"/>
      <c r="F1034" s="329"/>
      <c r="G1034" s="329"/>
      <c r="H1034" s="329"/>
      <c r="I1034" s="329"/>
      <c r="J1034" s="382"/>
      <c r="K1034" s="382"/>
      <c r="L1034" s="329"/>
      <c r="M1034" s="329"/>
      <c r="N1034" s="382"/>
      <c r="O1034" s="382"/>
      <c r="P1034" s="329"/>
      <c r="Q1034" s="329"/>
      <c r="R1034" s="329"/>
      <c r="S1034" s="329"/>
      <c r="T1034" s="329"/>
      <c r="U1034" s="329"/>
      <c r="V1034" s="329"/>
      <c r="W1034" s="329"/>
      <c r="X1034" s="329"/>
      <c r="Y1034" s="329"/>
      <c r="Z1034" s="329"/>
      <c r="AA1034" s="329"/>
    </row>
    <row r="1035" spans="1:27" ht="13.2" customHeight="1" x14ac:dyDescent="0.3">
      <c r="A1035" s="18"/>
      <c r="B1035" s="86"/>
      <c r="C1035" s="370" t="s">
        <v>213</v>
      </c>
      <c r="D1035" s="261"/>
      <c r="E1035" s="261"/>
      <c r="F1035" s="329"/>
      <c r="G1035" s="329"/>
      <c r="H1035" s="329"/>
      <c r="I1035" s="329"/>
      <c r="J1035" s="382"/>
      <c r="K1035" s="382"/>
      <c r="L1035" s="329"/>
      <c r="M1035" s="329"/>
      <c r="N1035" s="382"/>
      <c r="O1035" s="382"/>
      <c r="P1035" s="329"/>
      <c r="Q1035" s="329"/>
      <c r="R1035" s="329"/>
      <c r="S1035" s="329"/>
      <c r="T1035" s="329"/>
      <c r="U1035" s="329"/>
      <c r="V1035" s="329"/>
      <c r="W1035" s="329"/>
      <c r="X1035" s="329"/>
      <c r="Y1035" s="329"/>
      <c r="Z1035" s="329"/>
      <c r="AA1035" s="329"/>
    </row>
    <row r="1036" spans="1:27" ht="13.2" customHeight="1" x14ac:dyDescent="0.3">
      <c r="A1036" s="18"/>
      <c r="B1036" s="86"/>
      <c r="C1036" s="370" t="s">
        <v>174</v>
      </c>
      <c r="D1036" s="370"/>
      <c r="E1036" s="370"/>
      <c r="F1036" s="329"/>
      <c r="G1036" s="329"/>
      <c r="H1036" s="329"/>
      <c r="I1036" s="329"/>
      <c r="J1036" s="382"/>
      <c r="K1036" s="382"/>
      <c r="L1036" s="329"/>
      <c r="M1036" s="329"/>
      <c r="N1036" s="382"/>
      <c r="O1036" s="382"/>
      <c r="P1036" s="329"/>
      <c r="Q1036" s="329"/>
      <c r="R1036" s="329"/>
      <c r="S1036" s="329"/>
      <c r="T1036" s="329"/>
      <c r="U1036" s="329"/>
      <c r="V1036" s="329"/>
      <c r="W1036" s="329"/>
      <c r="X1036" s="329"/>
      <c r="Y1036" s="329"/>
      <c r="Z1036" s="329"/>
      <c r="AA1036" s="329"/>
    </row>
    <row r="1037" spans="1:27" ht="4.8" customHeight="1" x14ac:dyDescent="0.3">
      <c r="A1037" s="18"/>
      <c r="B1037" s="86"/>
      <c r="C1037" s="164"/>
      <c r="D1037" s="164"/>
      <c r="E1037" s="164"/>
      <c r="F1037" s="329"/>
      <c r="G1037" s="329"/>
      <c r="H1037" s="329"/>
      <c r="I1037" s="329"/>
      <c r="J1037" s="382"/>
      <c r="K1037" s="382"/>
      <c r="L1037" s="329"/>
      <c r="M1037" s="329"/>
      <c r="N1037" s="382"/>
      <c r="O1037" s="382"/>
      <c r="P1037" s="329"/>
      <c r="Q1037" s="329"/>
      <c r="R1037" s="329"/>
      <c r="S1037" s="329"/>
      <c r="T1037" s="329"/>
      <c r="U1037" s="329"/>
      <c r="V1037" s="329"/>
      <c r="W1037" s="329"/>
      <c r="X1037" s="329"/>
      <c r="Y1037" s="329"/>
      <c r="Z1037" s="329"/>
      <c r="AA1037" s="329"/>
    </row>
    <row r="1038" spans="1:27" x14ac:dyDescent="0.3">
      <c r="A1038" s="18"/>
      <c r="B1038" s="86"/>
      <c r="C1038" s="258" t="s">
        <v>185</v>
      </c>
      <c r="D1038" s="258"/>
      <c r="E1038" s="258"/>
      <c r="F1038" s="329">
        <v>14349</v>
      </c>
      <c r="G1038" s="329"/>
      <c r="H1038" s="329">
        <v>13793</v>
      </c>
      <c r="I1038" s="329"/>
      <c r="J1038" s="382">
        <f t="shared" si="423"/>
        <v>96.125165516760745</v>
      </c>
      <c r="K1038" s="382"/>
      <c r="L1038" s="329">
        <v>12853</v>
      </c>
      <c r="M1038" s="329"/>
      <c r="N1038" s="382">
        <f>+L1038/$F1038*100</f>
        <v>89.574186354449793</v>
      </c>
      <c r="O1038" s="382"/>
      <c r="P1038" s="329">
        <v>0</v>
      </c>
      <c r="Q1038" s="329"/>
      <c r="R1038" s="329">
        <v>0</v>
      </c>
      <c r="S1038" s="329"/>
      <c r="T1038" s="329">
        <v>0</v>
      </c>
      <c r="U1038" s="329"/>
      <c r="V1038" s="329">
        <v>0</v>
      </c>
      <c r="W1038" s="329"/>
      <c r="X1038" s="329">
        <v>0</v>
      </c>
      <c r="Y1038" s="329"/>
      <c r="Z1038" s="329">
        <v>0</v>
      </c>
      <c r="AA1038" s="329"/>
    </row>
    <row r="1039" spans="1:27" x14ac:dyDescent="0.3">
      <c r="A1039" s="18"/>
      <c r="B1039" s="86"/>
      <c r="C1039" s="370" t="s">
        <v>186</v>
      </c>
      <c r="D1039" s="370"/>
      <c r="E1039" s="370"/>
      <c r="F1039" s="329"/>
      <c r="G1039" s="329"/>
      <c r="H1039" s="329"/>
      <c r="I1039" s="329"/>
      <c r="J1039" s="382"/>
      <c r="K1039" s="382"/>
      <c r="L1039" s="329"/>
      <c r="M1039" s="329"/>
      <c r="N1039" s="382"/>
      <c r="O1039" s="382"/>
      <c r="P1039" s="329"/>
      <c r="Q1039" s="329"/>
      <c r="R1039" s="329"/>
      <c r="S1039" s="329"/>
      <c r="T1039" s="329"/>
      <c r="U1039" s="329"/>
      <c r="V1039" s="329"/>
      <c r="W1039" s="329"/>
      <c r="X1039" s="329"/>
      <c r="Y1039" s="329"/>
      <c r="Z1039" s="329"/>
      <c r="AA1039" s="329"/>
    </row>
    <row r="1040" spans="1:27" ht="4.8" customHeight="1" x14ac:dyDescent="0.3">
      <c r="A1040" s="18"/>
      <c r="B1040" s="86"/>
      <c r="C1040" s="164"/>
      <c r="D1040" s="164"/>
      <c r="E1040" s="164"/>
      <c r="F1040" s="329"/>
      <c r="G1040" s="329"/>
      <c r="H1040" s="329"/>
      <c r="I1040" s="329"/>
      <c r="J1040" s="382"/>
      <c r="K1040" s="382"/>
      <c r="L1040" s="329"/>
      <c r="M1040" s="329"/>
      <c r="N1040" s="382"/>
      <c r="O1040" s="382"/>
      <c r="P1040" s="329"/>
      <c r="Q1040" s="329"/>
      <c r="R1040" s="329"/>
      <c r="S1040" s="329"/>
      <c r="T1040" s="329"/>
      <c r="U1040" s="329"/>
      <c r="V1040" s="329"/>
      <c r="W1040" s="329"/>
      <c r="X1040" s="329"/>
      <c r="Y1040" s="329"/>
      <c r="Z1040" s="329"/>
      <c r="AA1040" s="329"/>
    </row>
    <row r="1041" spans="1:27" x14ac:dyDescent="0.3">
      <c r="A1041" s="18"/>
      <c r="B1041" s="86"/>
      <c r="C1041" s="258" t="s">
        <v>74</v>
      </c>
      <c r="D1041" s="258"/>
      <c r="E1041" s="258"/>
      <c r="F1041" s="329">
        <v>1688</v>
      </c>
      <c r="G1041" s="329"/>
      <c r="H1041" s="329">
        <v>1637</v>
      </c>
      <c r="I1041" s="329"/>
      <c r="J1041" s="382">
        <f t="shared" si="423"/>
        <v>96.978672985781984</v>
      </c>
      <c r="K1041" s="382"/>
      <c r="L1041" s="329">
        <v>1552</v>
      </c>
      <c r="M1041" s="329"/>
      <c r="N1041" s="382">
        <f>+L1041/$F1041*100</f>
        <v>91.943127962085299</v>
      </c>
      <c r="O1041" s="382"/>
      <c r="P1041" s="329">
        <v>0</v>
      </c>
      <c r="Q1041" s="329"/>
      <c r="R1041" s="329">
        <v>0</v>
      </c>
      <c r="S1041" s="329"/>
      <c r="T1041" s="329">
        <v>0</v>
      </c>
      <c r="U1041" s="329"/>
      <c r="V1041" s="329">
        <v>0</v>
      </c>
      <c r="W1041" s="329"/>
      <c r="X1041" s="329">
        <v>0</v>
      </c>
      <c r="Y1041" s="329"/>
      <c r="Z1041" s="329">
        <v>0</v>
      </c>
      <c r="AA1041" s="329"/>
    </row>
    <row r="1042" spans="1:27" x14ac:dyDescent="0.3">
      <c r="A1042" s="18"/>
      <c r="B1042" s="86"/>
      <c r="C1042" s="370" t="s">
        <v>75</v>
      </c>
      <c r="D1042" s="370"/>
      <c r="E1042" s="370"/>
      <c r="F1042" s="329"/>
      <c r="G1042" s="329"/>
      <c r="H1042" s="329"/>
      <c r="I1042" s="329"/>
      <c r="J1042" s="382"/>
      <c r="K1042" s="382"/>
      <c r="L1042" s="329"/>
      <c r="M1042" s="329"/>
      <c r="N1042" s="382"/>
      <c r="O1042" s="382"/>
      <c r="P1042" s="329"/>
      <c r="Q1042" s="329"/>
      <c r="R1042" s="329"/>
      <c r="S1042" s="329"/>
      <c r="T1042" s="329"/>
      <c r="U1042" s="329"/>
      <c r="V1042" s="329"/>
      <c r="W1042" s="329"/>
      <c r="X1042" s="329"/>
      <c r="Y1042" s="329"/>
      <c r="Z1042" s="329"/>
      <c r="AA1042" s="329"/>
    </row>
    <row r="1043" spans="1:27" ht="4.8" customHeight="1" x14ac:dyDescent="0.3">
      <c r="A1043" s="18"/>
      <c r="B1043" s="86"/>
      <c r="C1043" s="164"/>
      <c r="D1043" s="164"/>
      <c r="E1043" s="164"/>
      <c r="F1043" s="329"/>
      <c r="G1043" s="329"/>
      <c r="H1043" s="329"/>
      <c r="I1043" s="329"/>
      <c r="J1043" s="382"/>
      <c r="K1043" s="382"/>
      <c r="L1043" s="329"/>
      <c r="M1043" s="329"/>
      <c r="N1043" s="382"/>
      <c r="O1043" s="382"/>
      <c r="P1043" s="329"/>
      <c r="Q1043" s="329"/>
      <c r="R1043" s="329"/>
      <c r="S1043" s="329"/>
      <c r="T1043" s="329"/>
      <c r="U1043" s="329"/>
      <c r="V1043" s="329"/>
      <c r="W1043" s="329"/>
      <c r="X1043" s="329"/>
      <c r="Y1043" s="329"/>
      <c r="Z1043" s="329"/>
      <c r="AA1043" s="329"/>
    </row>
    <row r="1044" spans="1:27" x14ac:dyDescent="0.3">
      <c r="A1044" s="18"/>
      <c r="B1044" s="86"/>
      <c r="C1044" s="258" t="s">
        <v>76</v>
      </c>
      <c r="D1044" s="258"/>
      <c r="E1044" s="258"/>
      <c r="F1044" s="329">
        <v>270</v>
      </c>
      <c r="G1044" s="329"/>
      <c r="H1044" s="329">
        <v>258</v>
      </c>
      <c r="I1044" s="329"/>
      <c r="J1044" s="382">
        <f t="shared" si="423"/>
        <v>95.555555555555557</v>
      </c>
      <c r="K1044" s="382"/>
      <c r="L1044" s="329">
        <v>247</v>
      </c>
      <c r="M1044" s="329"/>
      <c r="N1044" s="382">
        <f>+L1044/$F1044*100</f>
        <v>91.481481481481481</v>
      </c>
      <c r="O1044" s="382"/>
      <c r="P1044" s="329">
        <v>0</v>
      </c>
      <c r="Q1044" s="329"/>
      <c r="R1044" s="329">
        <v>0</v>
      </c>
      <c r="S1044" s="329"/>
      <c r="T1044" s="329">
        <v>0</v>
      </c>
      <c r="U1044" s="329"/>
      <c r="V1044" s="329">
        <v>0</v>
      </c>
      <c r="W1044" s="329"/>
      <c r="X1044" s="329">
        <v>0</v>
      </c>
      <c r="Y1044" s="329"/>
      <c r="Z1044" s="329">
        <v>0</v>
      </c>
      <c r="AA1044" s="329"/>
    </row>
    <row r="1045" spans="1:27" x14ac:dyDescent="0.3">
      <c r="A1045" s="18"/>
      <c r="B1045" s="86"/>
      <c r="C1045" s="370" t="s">
        <v>77</v>
      </c>
      <c r="D1045" s="370"/>
      <c r="E1045" s="370"/>
      <c r="F1045" s="329"/>
      <c r="G1045" s="329"/>
      <c r="H1045" s="329"/>
      <c r="I1045" s="329"/>
      <c r="J1045" s="382"/>
      <c r="K1045" s="382"/>
      <c r="L1045" s="329"/>
      <c r="M1045" s="329"/>
      <c r="N1045" s="382"/>
      <c r="O1045" s="382"/>
      <c r="P1045" s="329"/>
      <c r="Q1045" s="329"/>
      <c r="R1045" s="329"/>
      <c r="S1045" s="329"/>
      <c r="T1045" s="329"/>
      <c r="U1045" s="329"/>
      <c r="V1045" s="329"/>
      <c r="W1045" s="329"/>
      <c r="X1045" s="329"/>
      <c r="Y1045" s="329"/>
      <c r="Z1045" s="329"/>
      <c r="AA1045" s="329"/>
    </row>
    <row r="1046" spans="1:27" ht="4.8" customHeight="1" x14ac:dyDescent="0.3">
      <c r="A1046" s="18"/>
      <c r="B1046" s="86"/>
      <c r="C1046" s="164"/>
      <c r="D1046" s="164"/>
      <c r="E1046" s="164"/>
      <c r="F1046" s="329"/>
      <c r="G1046" s="329"/>
      <c r="H1046" s="329"/>
      <c r="I1046" s="329"/>
      <c r="J1046" s="382"/>
      <c r="K1046" s="382"/>
      <c r="L1046" s="329"/>
      <c r="M1046" s="329"/>
      <c r="N1046" s="382"/>
      <c r="O1046" s="382"/>
      <c r="P1046" s="329"/>
      <c r="Q1046" s="329"/>
      <c r="R1046" s="329"/>
      <c r="S1046" s="329"/>
      <c r="T1046" s="329"/>
      <c r="U1046" s="329"/>
      <c r="V1046" s="329"/>
      <c r="W1046" s="329"/>
      <c r="X1046" s="329"/>
      <c r="Y1046" s="329"/>
      <c r="Z1046" s="329"/>
      <c r="AA1046" s="329"/>
    </row>
    <row r="1047" spans="1:27" x14ac:dyDescent="0.3">
      <c r="A1047" s="18"/>
      <c r="B1047" s="86"/>
      <c r="C1047" s="258" t="s">
        <v>78</v>
      </c>
      <c r="D1047" s="258"/>
      <c r="E1047" s="258"/>
      <c r="F1047" s="329">
        <v>3279</v>
      </c>
      <c r="G1047" s="329"/>
      <c r="H1047" s="329">
        <v>3178</v>
      </c>
      <c r="I1047" s="329"/>
      <c r="J1047" s="382">
        <f t="shared" si="423"/>
        <v>96.919792619701127</v>
      </c>
      <c r="K1047" s="382"/>
      <c r="L1047" s="329">
        <v>2970</v>
      </c>
      <c r="M1047" s="329"/>
      <c r="N1047" s="382">
        <f>+L1047/$F1047*100</f>
        <v>90.576395242451966</v>
      </c>
      <c r="O1047" s="382"/>
      <c r="P1047" s="329">
        <v>0</v>
      </c>
      <c r="Q1047" s="329"/>
      <c r="R1047" s="329">
        <v>0</v>
      </c>
      <c r="S1047" s="329"/>
      <c r="T1047" s="329">
        <v>0</v>
      </c>
      <c r="U1047" s="329"/>
      <c r="V1047" s="329">
        <v>0</v>
      </c>
      <c r="W1047" s="329"/>
      <c r="X1047" s="329">
        <v>0</v>
      </c>
      <c r="Y1047" s="329"/>
      <c r="Z1047" s="329">
        <v>0</v>
      </c>
      <c r="AA1047" s="329"/>
    </row>
    <row r="1048" spans="1:27" x14ac:dyDescent="0.3">
      <c r="A1048" s="18"/>
      <c r="B1048" s="86"/>
      <c r="C1048" s="370" t="s">
        <v>141</v>
      </c>
      <c r="D1048" s="370"/>
      <c r="E1048" s="370"/>
      <c r="F1048" s="329"/>
      <c r="G1048" s="329"/>
      <c r="H1048" s="329"/>
      <c r="I1048" s="329"/>
      <c r="J1048" s="382"/>
      <c r="K1048" s="382"/>
      <c r="L1048" s="329"/>
      <c r="M1048" s="329"/>
      <c r="N1048" s="382"/>
      <c r="O1048" s="382"/>
      <c r="P1048" s="329"/>
      <c r="Q1048" s="329"/>
      <c r="R1048" s="329"/>
      <c r="S1048" s="329"/>
      <c r="T1048" s="329"/>
      <c r="U1048" s="329"/>
      <c r="V1048" s="329"/>
      <c r="W1048" s="329"/>
      <c r="X1048" s="329"/>
      <c r="Y1048" s="329"/>
      <c r="Z1048" s="329"/>
      <c r="AA1048" s="329"/>
    </row>
    <row r="1049" spans="1:27" ht="4.8" customHeight="1" x14ac:dyDescent="0.3">
      <c r="A1049" s="18"/>
      <c r="B1049" s="86"/>
      <c r="C1049" s="164"/>
      <c r="D1049" s="164"/>
      <c r="E1049" s="164"/>
      <c r="F1049" s="329"/>
      <c r="G1049" s="329"/>
      <c r="H1049" s="329"/>
      <c r="I1049" s="329"/>
      <c r="J1049" s="382"/>
      <c r="K1049" s="382"/>
      <c r="L1049" s="329"/>
      <c r="M1049" s="329"/>
      <c r="N1049" s="382"/>
      <c r="O1049" s="382"/>
      <c r="P1049" s="329"/>
      <c r="Q1049" s="329"/>
      <c r="R1049" s="329"/>
      <c r="S1049" s="329"/>
      <c r="T1049" s="329"/>
      <c r="U1049" s="329"/>
      <c r="V1049" s="329"/>
      <c r="W1049" s="329"/>
      <c r="X1049" s="329"/>
      <c r="Y1049" s="329"/>
      <c r="Z1049" s="329"/>
      <c r="AA1049" s="329"/>
    </row>
    <row r="1050" spans="1:27" x14ac:dyDescent="0.3">
      <c r="A1050" s="18"/>
      <c r="B1050" s="86"/>
      <c r="C1050" s="258" t="s">
        <v>79</v>
      </c>
      <c r="D1050" s="258"/>
      <c r="E1050" s="258"/>
      <c r="F1050" s="329">
        <v>2397</v>
      </c>
      <c r="G1050" s="329"/>
      <c r="H1050" s="329">
        <v>2294</v>
      </c>
      <c r="I1050" s="329"/>
      <c r="J1050" s="382">
        <f t="shared" si="423"/>
        <v>95.702962035878187</v>
      </c>
      <c r="K1050" s="382"/>
      <c r="L1050" s="329">
        <v>2149</v>
      </c>
      <c r="M1050" s="329"/>
      <c r="N1050" s="382">
        <f>+L1050/$F1050*100</f>
        <v>89.653733833959109</v>
      </c>
      <c r="O1050" s="382"/>
      <c r="P1050" s="329">
        <v>0</v>
      </c>
      <c r="Q1050" s="329"/>
      <c r="R1050" s="329">
        <v>0</v>
      </c>
      <c r="S1050" s="329"/>
      <c r="T1050" s="329">
        <v>0</v>
      </c>
      <c r="U1050" s="329"/>
      <c r="V1050" s="329">
        <v>0</v>
      </c>
      <c r="W1050" s="329"/>
      <c r="X1050" s="329">
        <v>0</v>
      </c>
      <c r="Y1050" s="329"/>
      <c r="Z1050" s="329">
        <v>0</v>
      </c>
      <c r="AA1050" s="329"/>
    </row>
    <row r="1051" spans="1:27" x14ac:dyDescent="0.3">
      <c r="A1051" s="18"/>
      <c r="B1051" s="86"/>
      <c r="C1051" s="370" t="s">
        <v>80</v>
      </c>
      <c r="D1051" s="370"/>
      <c r="E1051" s="370"/>
      <c r="F1051" s="329"/>
      <c r="G1051" s="329"/>
      <c r="H1051" s="329"/>
      <c r="I1051" s="329"/>
      <c r="J1051" s="382"/>
      <c r="K1051" s="382"/>
      <c r="L1051" s="329"/>
      <c r="M1051" s="329"/>
      <c r="N1051" s="382"/>
      <c r="O1051" s="382"/>
      <c r="P1051" s="329"/>
      <c r="Q1051" s="329"/>
      <c r="R1051" s="329"/>
      <c r="S1051" s="329"/>
      <c r="T1051" s="329"/>
      <c r="U1051" s="329"/>
      <c r="V1051" s="329"/>
      <c r="W1051" s="329"/>
      <c r="X1051" s="329"/>
      <c r="Y1051" s="329"/>
      <c r="Z1051" s="329"/>
      <c r="AA1051" s="329"/>
    </row>
    <row r="1052" spans="1:27" ht="4.8" customHeight="1" x14ac:dyDescent="0.3">
      <c r="A1052" s="18"/>
      <c r="B1052" s="86"/>
      <c r="C1052" s="164"/>
      <c r="D1052" s="164"/>
      <c r="E1052" s="164"/>
      <c r="F1052" s="329"/>
      <c r="G1052" s="329"/>
      <c r="H1052" s="329"/>
      <c r="I1052" s="329"/>
      <c r="J1052" s="382"/>
      <c r="K1052" s="382"/>
      <c r="L1052" s="329"/>
      <c r="M1052" s="329"/>
      <c r="N1052" s="382"/>
      <c r="O1052" s="382"/>
      <c r="P1052" s="329"/>
      <c r="Q1052" s="329"/>
      <c r="R1052" s="329"/>
      <c r="S1052" s="329"/>
      <c r="T1052" s="329"/>
      <c r="U1052" s="329"/>
      <c r="V1052" s="329"/>
      <c r="W1052" s="329"/>
      <c r="X1052" s="329"/>
      <c r="Y1052" s="329"/>
      <c r="Z1052" s="329"/>
      <c r="AA1052" s="329"/>
    </row>
    <row r="1053" spans="1:27" x14ac:dyDescent="0.3">
      <c r="A1053" s="18"/>
      <c r="B1053" s="86"/>
      <c r="C1053" s="258" t="s">
        <v>81</v>
      </c>
      <c r="D1053" s="258"/>
      <c r="E1053" s="258"/>
      <c r="F1053" s="329">
        <v>3473</v>
      </c>
      <c r="G1053" s="329"/>
      <c r="H1053" s="329">
        <v>3358</v>
      </c>
      <c r="I1053" s="329"/>
      <c r="J1053" s="382">
        <f t="shared" si="423"/>
        <v>96.688741721854313</v>
      </c>
      <c r="K1053" s="382"/>
      <c r="L1053" s="329">
        <v>3192</v>
      </c>
      <c r="M1053" s="329"/>
      <c r="N1053" s="382">
        <f>+L1053/$F1053*100</f>
        <v>91.909012381226603</v>
      </c>
      <c r="O1053" s="382"/>
      <c r="P1053" s="329">
        <v>0</v>
      </c>
      <c r="Q1053" s="329"/>
      <c r="R1053" s="329">
        <v>0</v>
      </c>
      <c r="S1053" s="329"/>
      <c r="T1053" s="329">
        <v>0</v>
      </c>
      <c r="U1053" s="329"/>
      <c r="V1053" s="329">
        <v>0</v>
      </c>
      <c r="W1053" s="329"/>
      <c r="X1053" s="329">
        <v>0</v>
      </c>
      <c r="Y1053" s="329"/>
      <c r="Z1053" s="329">
        <v>0</v>
      </c>
      <c r="AA1053" s="329"/>
    </row>
    <row r="1054" spans="1:27" x14ac:dyDescent="0.3">
      <c r="A1054" s="18"/>
      <c r="B1054" s="86"/>
      <c r="C1054" s="370" t="s">
        <v>82</v>
      </c>
      <c r="D1054" s="370"/>
      <c r="E1054" s="370"/>
      <c r="F1054" s="329"/>
      <c r="G1054" s="329"/>
      <c r="H1054" s="329"/>
      <c r="I1054" s="329"/>
      <c r="J1054" s="382"/>
      <c r="K1054" s="382"/>
      <c r="L1054" s="329"/>
      <c r="M1054" s="329"/>
      <c r="N1054" s="382"/>
      <c r="O1054" s="382"/>
      <c r="P1054" s="329"/>
      <c r="Q1054" s="329"/>
      <c r="R1054" s="329"/>
      <c r="S1054" s="329"/>
      <c r="T1054" s="329"/>
      <c r="U1054" s="329"/>
      <c r="V1054" s="329"/>
      <c r="W1054" s="329"/>
      <c r="X1054" s="329"/>
      <c r="Y1054" s="329"/>
      <c r="Z1054" s="329"/>
      <c r="AA1054" s="329"/>
    </row>
    <row r="1055" spans="1:27" ht="4.8" customHeight="1" x14ac:dyDescent="0.3">
      <c r="A1055" s="18"/>
      <c r="B1055" s="86"/>
      <c r="C1055" s="164"/>
      <c r="D1055" s="164"/>
      <c r="E1055" s="164"/>
      <c r="F1055" s="329"/>
      <c r="G1055" s="329"/>
      <c r="H1055" s="329"/>
      <c r="I1055" s="329"/>
      <c r="J1055" s="382"/>
      <c r="K1055" s="382"/>
      <c r="L1055" s="329"/>
      <c r="M1055" s="329"/>
      <c r="N1055" s="382"/>
      <c r="O1055" s="382"/>
      <c r="P1055" s="329"/>
      <c r="Q1055" s="329"/>
      <c r="R1055" s="329"/>
      <c r="S1055" s="329"/>
      <c r="T1055" s="329"/>
      <c r="U1055" s="329"/>
      <c r="V1055" s="329"/>
      <c r="W1055" s="329"/>
      <c r="X1055" s="329"/>
      <c r="Y1055" s="329"/>
      <c r="Z1055" s="329"/>
      <c r="AA1055" s="329"/>
    </row>
    <row r="1056" spans="1:27" x14ac:dyDescent="0.3">
      <c r="A1056" s="18"/>
      <c r="B1056" s="86"/>
      <c r="C1056" s="258" t="s">
        <v>83</v>
      </c>
      <c r="D1056" s="258"/>
      <c r="E1056" s="258"/>
      <c r="F1056" s="329">
        <v>1945</v>
      </c>
      <c r="G1056" s="329"/>
      <c r="H1056" s="329">
        <v>1879</v>
      </c>
      <c r="I1056" s="329"/>
      <c r="J1056" s="382">
        <f t="shared" si="423"/>
        <v>96.606683804627252</v>
      </c>
      <c r="K1056" s="382"/>
      <c r="L1056" s="329">
        <v>1805</v>
      </c>
      <c r="M1056" s="329"/>
      <c r="N1056" s="382">
        <f>+L1056/$F1056*100</f>
        <v>92.802056555269914</v>
      </c>
      <c r="O1056" s="382"/>
      <c r="P1056" s="329">
        <v>0</v>
      </c>
      <c r="Q1056" s="329"/>
      <c r="R1056" s="329">
        <v>0</v>
      </c>
      <c r="S1056" s="329"/>
      <c r="T1056" s="329">
        <v>0</v>
      </c>
      <c r="U1056" s="329"/>
      <c r="V1056" s="329">
        <v>0</v>
      </c>
      <c r="W1056" s="329"/>
      <c r="X1056" s="329">
        <v>0</v>
      </c>
      <c r="Y1056" s="329"/>
      <c r="Z1056" s="329">
        <v>0</v>
      </c>
      <c r="AA1056" s="329"/>
    </row>
    <row r="1057" spans="1:27" x14ac:dyDescent="0.3">
      <c r="A1057" s="18"/>
      <c r="B1057" s="86"/>
      <c r="C1057" s="370" t="s">
        <v>84</v>
      </c>
      <c r="D1057" s="370"/>
      <c r="E1057" s="370"/>
      <c r="F1057" s="329"/>
      <c r="G1057" s="329"/>
      <c r="H1057" s="329"/>
      <c r="I1057" s="329"/>
      <c r="J1057" s="382"/>
      <c r="K1057" s="382"/>
      <c r="L1057" s="329"/>
      <c r="M1057" s="329"/>
      <c r="N1057" s="382"/>
      <c r="O1057" s="382"/>
      <c r="P1057" s="329"/>
      <c r="Q1057" s="329"/>
      <c r="R1057" s="329"/>
      <c r="S1057" s="329"/>
      <c r="T1057" s="329"/>
      <c r="U1057" s="329"/>
      <c r="V1057" s="329"/>
      <c r="W1057" s="329"/>
      <c r="X1057" s="329"/>
      <c r="Y1057" s="329"/>
      <c r="Z1057" s="329"/>
      <c r="AA1057" s="329"/>
    </row>
    <row r="1058" spans="1:27" ht="4.8" customHeight="1" x14ac:dyDescent="0.3">
      <c r="A1058" s="18"/>
      <c r="B1058" s="86"/>
      <c r="C1058" s="164"/>
      <c r="D1058" s="164"/>
      <c r="E1058" s="164"/>
      <c r="F1058" s="329"/>
      <c r="G1058" s="329"/>
      <c r="H1058" s="329"/>
      <c r="I1058" s="329"/>
      <c r="J1058" s="382"/>
      <c r="K1058" s="382"/>
      <c r="L1058" s="329"/>
      <c r="M1058" s="329"/>
      <c r="N1058" s="382"/>
      <c r="O1058" s="382"/>
      <c r="P1058" s="329"/>
      <c r="Q1058" s="329"/>
      <c r="R1058" s="329"/>
      <c r="S1058" s="329"/>
      <c r="T1058" s="329"/>
      <c r="U1058" s="329"/>
      <c r="V1058" s="329"/>
      <c r="W1058" s="329"/>
      <c r="X1058" s="329"/>
      <c r="Y1058" s="329"/>
      <c r="Z1058" s="329"/>
      <c r="AA1058" s="329"/>
    </row>
    <row r="1059" spans="1:27" x14ac:dyDescent="0.3">
      <c r="A1059" s="18"/>
      <c r="B1059" s="86"/>
      <c r="C1059" s="258" t="s">
        <v>87</v>
      </c>
      <c r="D1059" s="258"/>
      <c r="E1059" s="258"/>
      <c r="F1059" s="329">
        <v>4757</v>
      </c>
      <c r="G1059" s="329"/>
      <c r="H1059" s="329">
        <v>4591</v>
      </c>
      <c r="I1059" s="329"/>
      <c r="J1059" s="382">
        <f t="shared" si="423"/>
        <v>96.510405717889427</v>
      </c>
      <c r="K1059" s="382"/>
      <c r="L1059" s="329">
        <v>4307</v>
      </c>
      <c r="M1059" s="329"/>
      <c r="N1059" s="382">
        <f>+L1059/$F1059*100</f>
        <v>90.540256464158091</v>
      </c>
      <c r="O1059" s="382"/>
      <c r="P1059" s="329">
        <v>0</v>
      </c>
      <c r="Q1059" s="329"/>
      <c r="R1059" s="329">
        <v>0</v>
      </c>
      <c r="S1059" s="329"/>
      <c r="T1059" s="329">
        <v>0</v>
      </c>
      <c r="U1059" s="329"/>
      <c r="V1059" s="329">
        <v>0</v>
      </c>
      <c r="W1059" s="329"/>
      <c r="X1059" s="329">
        <v>0</v>
      </c>
      <c r="Y1059" s="329"/>
      <c r="Z1059" s="329">
        <v>0</v>
      </c>
      <c r="AA1059" s="329"/>
    </row>
    <row r="1060" spans="1:27" x14ac:dyDescent="0.3">
      <c r="A1060" s="18"/>
      <c r="B1060" s="86"/>
      <c r="C1060" s="370" t="s">
        <v>88</v>
      </c>
      <c r="D1060" s="370"/>
      <c r="E1060" s="370"/>
      <c r="F1060" s="329"/>
      <c r="G1060" s="329"/>
      <c r="H1060" s="329"/>
      <c r="I1060" s="329"/>
      <c r="J1060" s="382"/>
      <c r="K1060" s="382"/>
      <c r="L1060" s="329"/>
      <c r="M1060" s="329"/>
      <c r="N1060" s="382"/>
      <c r="O1060" s="382"/>
      <c r="P1060" s="329"/>
      <c r="Q1060" s="329"/>
      <c r="R1060" s="329"/>
      <c r="S1060" s="329"/>
      <c r="T1060" s="329"/>
      <c r="U1060" s="329"/>
      <c r="V1060" s="329"/>
      <c r="W1060" s="329"/>
      <c r="X1060" s="329"/>
      <c r="Y1060" s="329"/>
      <c r="Z1060" s="329"/>
      <c r="AA1060" s="329"/>
    </row>
    <row r="1061" spans="1:27" ht="4.8" customHeight="1" x14ac:dyDescent="0.3">
      <c r="A1061" s="18"/>
      <c r="B1061" s="86"/>
      <c r="C1061" s="164"/>
      <c r="D1061" s="164"/>
      <c r="E1061" s="164"/>
      <c r="F1061" s="329"/>
      <c r="G1061" s="329"/>
      <c r="H1061" s="329"/>
      <c r="I1061" s="329"/>
      <c r="J1061" s="382"/>
      <c r="K1061" s="382"/>
      <c r="L1061" s="329"/>
      <c r="M1061" s="329"/>
      <c r="N1061" s="382"/>
      <c r="O1061" s="382"/>
      <c r="P1061" s="329"/>
      <c r="Q1061" s="329"/>
      <c r="R1061" s="329"/>
      <c r="S1061" s="329"/>
      <c r="T1061" s="329"/>
      <c r="U1061" s="329"/>
      <c r="V1061" s="329"/>
      <c r="W1061" s="329"/>
      <c r="X1061" s="329"/>
      <c r="Y1061" s="329"/>
      <c r="Z1061" s="329"/>
      <c r="AA1061" s="329"/>
    </row>
    <row r="1062" spans="1:27" x14ac:dyDescent="0.3">
      <c r="A1062" s="18"/>
      <c r="B1062" s="86"/>
      <c r="C1062" s="258" t="s">
        <v>86</v>
      </c>
      <c r="D1062" s="258"/>
      <c r="E1062" s="258"/>
      <c r="F1062" s="329">
        <v>3083</v>
      </c>
      <c r="G1062" s="329"/>
      <c r="H1062" s="329">
        <v>2976</v>
      </c>
      <c r="I1062" s="329"/>
      <c r="J1062" s="382">
        <f t="shared" si="423"/>
        <v>96.529354524813499</v>
      </c>
      <c r="K1062" s="382"/>
      <c r="L1062" s="329">
        <v>2806</v>
      </c>
      <c r="M1062" s="329"/>
      <c r="N1062" s="382">
        <f>+L1062/$F1062*100</f>
        <v>91.015244891339606</v>
      </c>
      <c r="O1062" s="382"/>
      <c r="P1062" s="329">
        <v>0</v>
      </c>
      <c r="Q1062" s="329"/>
      <c r="R1062" s="329">
        <v>0</v>
      </c>
      <c r="S1062" s="329"/>
      <c r="T1062" s="329">
        <v>0</v>
      </c>
      <c r="U1062" s="329"/>
      <c r="V1062" s="329">
        <v>0</v>
      </c>
      <c r="W1062" s="329"/>
      <c r="X1062" s="329">
        <v>0</v>
      </c>
      <c r="Y1062" s="329"/>
      <c r="Z1062" s="329">
        <v>0</v>
      </c>
      <c r="AA1062" s="329"/>
    </row>
    <row r="1063" spans="1:27" x14ac:dyDescent="0.3">
      <c r="A1063" s="167"/>
      <c r="B1063" s="147"/>
      <c r="C1063" s="377" t="s">
        <v>85</v>
      </c>
      <c r="D1063" s="377"/>
      <c r="E1063" s="377"/>
      <c r="F1063" s="196"/>
      <c r="G1063" s="196"/>
      <c r="H1063" s="196"/>
      <c r="I1063" s="196"/>
      <c r="J1063" s="382"/>
      <c r="K1063" s="382"/>
      <c r="L1063" s="196"/>
      <c r="M1063" s="196"/>
      <c r="N1063" s="382"/>
      <c r="O1063" s="382"/>
      <c r="P1063" s="196"/>
      <c r="Q1063" s="196"/>
      <c r="R1063" s="196"/>
      <c r="S1063" s="196"/>
      <c r="T1063" s="196"/>
      <c r="U1063" s="196"/>
      <c r="V1063" s="196"/>
      <c r="W1063" s="196"/>
      <c r="X1063" s="196"/>
      <c r="Y1063" s="196"/>
      <c r="Z1063" s="196"/>
      <c r="AA1063" s="196"/>
    </row>
    <row r="1064" spans="1:27" ht="4.8" customHeight="1" thickBot="1" x14ac:dyDescent="0.35">
      <c r="A1064" s="72"/>
      <c r="B1064" s="73"/>
      <c r="C1064" s="381"/>
      <c r="D1064" s="381"/>
      <c r="E1064" s="381"/>
      <c r="F1064" s="202"/>
      <c r="G1064" s="202"/>
      <c r="H1064" s="202"/>
      <c r="I1064" s="202"/>
      <c r="J1064" s="372"/>
      <c r="K1064" s="372"/>
      <c r="L1064" s="202"/>
      <c r="M1064" s="202"/>
      <c r="N1064" s="372"/>
      <c r="O1064" s="372"/>
      <c r="P1064" s="202"/>
      <c r="Q1064" s="202"/>
      <c r="R1064" s="202"/>
      <c r="S1064" s="202"/>
      <c r="T1064" s="202"/>
      <c r="U1064" s="202"/>
      <c r="V1064" s="202"/>
      <c r="W1064" s="202"/>
      <c r="X1064" s="202"/>
      <c r="Y1064" s="202"/>
      <c r="Z1064" s="202"/>
      <c r="AA1064" s="202"/>
    </row>
    <row r="1065" spans="1:27" x14ac:dyDescent="0.3">
      <c r="A1065" s="353" t="s">
        <v>169</v>
      </c>
      <c r="B1065" s="353"/>
      <c r="C1065" s="353"/>
      <c r="D1065" s="353"/>
      <c r="E1065" s="353"/>
      <c r="F1065" s="353"/>
      <c r="G1065" s="353"/>
      <c r="H1065" s="353"/>
      <c r="I1065" s="353"/>
      <c r="J1065" s="353"/>
      <c r="K1065" s="353"/>
      <c r="L1065" s="353"/>
      <c r="M1065" s="353"/>
      <c r="N1065" s="353"/>
      <c r="O1065" s="353"/>
      <c r="P1065" s="353"/>
      <c r="Q1065" s="353"/>
      <c r="R1065" s="353"/>
      <c r="S1065" s="353"/>
      <c r="T1065" s="353"/>
      <c r="U1065" s="353"/>
      <c r="V1065" s="353"/>
      <c r="W1065" s="353"/>
      <c r="X1065" s="353"/>
      <c r="Y1065" s="353"/>
      <c r="Z1065" s="353"/>
      <c r="AA1065" s="353"/>
    </row>
    <row r="1066" spans="1:27" x14ac:dyDescent="0.3">
      <c r="A1066" s="354" t="s">
        <v>184</v>
      </c>
      <c r="B1066" s="354"/>
      <c r="C1066" s="354"/>
      <c r="D1066" s="354"/>
      <c r="E1066" s="354"/>
      <c r="F1066" s="354"/>
      <c r="G1066" s="354"/>
      <c r="H1066" s="354"/>
      <c r="I1066" s="354"/>
      <c r="J1066" s="354"/>
      <c r="K1066" s="354"/>
      <c r="L1066" s="354"/>
      <c r="M1066" s="354"/>
      <c r="N1066" s="354"/>
      <c r="O1066" s="354"/>
      <c r="P1066" s="354"/>
      <c r="Q1066" s="354"/>
      <c r="R1066" s="354"/>
      <c r="S1066" s="354"/>
      <c r="T1066" s="354"/>
      <c r="U1066" s="354"/>
      <c r="V1066" s="354"/>
      <c r="W1066" s="354"/>
      <c r="X1066" s="354"/>
      <c r="Y1066" s="354"/>
      <c r="Z1066" s="354"/>
      <c r="AA1066" s="354"/>
    </row>
    <row r="1067" spans="1:27" ht="13.8" thickBot="1" x14ac:dyDescent="0.35">
      <c r="A1067" s="18"/>
      <c r="B1067" s="18"/>
      <c r="C1067" s="18"/>
      <c r="D1067" s="18"/>
      <c r="E1067" s="18"/>
      <c r="F1067" s="329"/>
      <c r="G1067" s="329"/>
      <c r="H1067" s="329"/>
      <c r="I1067" s="329"/>
      <c r="J1067" s="330"/>
      <c r="K1067" s="330"/>
      <c r="L1067" s="329"/>
      <c r="M1067" s="329"/>
      <c r="N1067" s="18"/>
      <c r="O1067" s="18"/>
      <c r="P1067" s="329"/>
      <c r="Q1067" s="329"/>
      <c r="R1067" s="330"/>
      <c r="S1067" s="330"/>
      <c r="T1067" s="329"/>
      <c r="U1067" s="329"/>
      <c r="V1067" s="18"/>
      <c r="W1067" s="18"/>
      <c r="X1067" s="329"/>
      <c r="Y1067" s="329"/>
      <c r="Z1067" s="330"/>
      <c r="AA1067" s="330"/>
    </row>
    <row r="1068" spans="1:27" ht="36" customHeight="1" thickBot="1" x14ac:dyDescent="0.35">
      <c r="A1068" s="355"/>
      <c r="B1068" s="317" t="s">
        <v>220</v>
      </c>
      <c r="C1068" s="317"/>
      <c r="D1068" s="317"/>
      <c r="E1068" s="318"/>
      <c r="F1068" s="293" t="s">
        <v>25</v>
      </c>
      <c r="G1068" s="356"/>
      <c r="H1068" s="357" t="s">
        <v>32</v>
      </c>
      <c r="I1068" s="357"/>
      <c r="J1068" s="357"/>
      <c r="K1068" s="358"/>
      <c r="L1068" s="357" t="s">
        <v>21</v>
      </c>
      <c r="M1068" s="357"/>
      <c r="N1068" s="357"/>
      <c r="O1068" s="358"/>
      <c r="P1068" s="357" t="s">
        <v>29</v>
      </c>
      <c r="Q1068" s="357"/>
      <c r="R1068" s="357"/>
      <c r="S1068" s="358"/>
      <c r="T1068" s="357" t="s">
        <v>31</v>
      </c>
      <c r="U1068" s="357"/>
      <c r="V1068" s="357"/>
      <c r="W1068" s="358"/>
      <c r="X1068" s="357" t="s">
        <v>30</v>
      </c>
      <c r="Y1068" s="357"/>
      <c r="Z1068" s="357"/>
      <c r="AA1068" s="358"/>
    </row>
    <row r="1069" spans="1:27" ht="37.200000000000003" customHeight="1" x14ac:dyDescent="0.3">
      <c r="A1069" s="167"/>
      <c r="B1069" s="301"/>
      <c r="C1069" s="301"/>
      <c r="D1069" s="301"/>
      <c r="E1069" s="312"/>
      <c r="F1069" s="298"/>
      <c r="G1069" s="359"/>
      <c r="H1069" s="302" t="s">
        <v>134</v>
      </c>
      <c r="I1069" s="360"/>
      <c r="J1069" s="303" t="s">
        <v>118</v>
      </c>
      <c r="K1069" s="303"/>
      <c r="L1069" s="302" t="s">
        <v>134</v>
      </c>
      <c r="M1069" s="360"/>
      <c r="N1069" s="303" t="s">
        <v>118</v>
      </c>
      <c r="O1069" s="303"/>
      <c r="P1069" s="302" t="s">
        <v>134</v>
      </c>
      <c r="Q1069" s="360"/>
      <c r="R1069" s="303" t="s">
        <v>118</v>
      </c>
      <c r="S1069" s="303"/>
      <c r="T1069" s="302" t="s">
        <v>134</v>
      </c>
      <c r="U1069" s="360"/>
      <c r="V1069" s="303" t="s">
        <v>118</v>
      </c>
      <c r="W1069" s="303"/>
      <c r="X1069" s="302" t="s">
        <v>134</v>
      </c>
      <c r="Y1069" s="360"/>
      <c r="Z1069" s="303" t="s">
        <v>118</v>
      </c>
      <c r="AA1069" s="303"/>
    </row>
    <row r="1070" spans="1:27" ht="18.600000000000001" customHeight="1" thickBot="1" x14ac:dyDescent="0.35">
      <c r="A1070" s="72"/>
      <c r="B1070" s="361"/>
      <c r="C1070" s="361"/>
      <c r="D1070" s="361"/>
      <c r="E1070" s="307"/>
      <c r="F1070" s="362"/>
      <c r="G1070" s="363"/>
      <c r="H1070" s="364"/>
      <c r="I1070" s="364"/>
      <c r="J1070" s="310" t="s">
        <v>62</v>
      </c>
      <c r="K1070" s="310"/>
      <c r="L1070" s="364"/>
      <c r="M1070" s="364"/>
      <c r="N1070" s="310" t="s">
        <v>62</v>
      </c>
      <c r="O1070" s="310"/>
      <c r="P1070" s="364"/>
      <c r="Q1070" s="364"/>
      <c r="R1070" s="310" t="s">
        <v>62</v>
      </c>
      <c r="S1070" s="310"/>
      <c r="T1070" s="364"/>
      <c r="U1070" s="364"/>
      <c r="V1070" s="310" t="s">
        <v>62</v>
      </c>
      <c r="W1070" s="310"/>
      <c r="X1070" s="364"/>
      <c r="Y1070" s="364"/>
      <c r="Z1070" s="310" t="s">
        <v>62</v>
      </c>
      <c r="AA1070" s="310"/>
    </row>
    <row r="1071" spans="1:27" ht="4.8" customHeight="1" x14ac:dyDescent="0.3">
      <c r="A1071" s="355"/>
      <c r="B1071" s="318"/>
      <c r="C1071" s="318"/>
      <c r="D1071" s="318"/>
      <c r="E1071" s="318"/>
      <c r="F1071" s="294"/>
      <c r="G1071" s="356"/>
      <c r="H1071" s="365"/>
      <c r="I1071" s="365"/>
      <c r="J1071" s="322"/>
      <c r="K1071" s="322"/>
      <c r="L1071" s="365"/>
      <c r="M1071" s="365"/>
      <c r="N1071" s="322"/>
      <c r="O1071" s="322"/>
      <c r="P1071" s="365"/>
      <c r="Q1071" s="365"/>
      <c r="R1071" s="322"/>
      <c r="S1071" s="322"/>
      <c r="T1071" s="365"/>
      <c r="U1071" s="365"/>
      <c r="V1071" s="322"/>
      <c r="W1071" s="322"/>
      <c r="X1071" s="365"/>
      <c r="Y1071" s="365"/>
      <c r="Z1071" s="322"/>
      <c r="AA1071" s="322"/>
    </row>
    <row r="1072" spans="1:27" x14ac:dyDescent="0.3">
      <c r="A1072" s="271" t="s">
        <v>156</v>
      </c>
      <c r="B1072" s="271"/>
      <c r="C1072" s="271"/>
      <c r="D1072" s="271"/>
      <c r="E1072" s="271"/>
      <c r="F1072" s="271"/>
      <c r="G1072" s="271"/>
      <c r="H1072" s="271"/>
      <c r="I1072" s="271"/>
      <c r="J1072" s="271"/>
      <c r="K1072" s="271"/>
      <c r="L1072" s="271"/>
      <c r="M1072" s="271"/>
      <c r="N1072" s="271"/>
      <c r="O1072" s="271"/>
      <c r="P1072" s="271"/>
      <c r="Q1072" s="271"/>
      <c r="R1072" s="271"/>
      <c r="S1072" s="271"/>
      <c r="T1072" s="271"/>
      <c r="U1072" s="271"/>
      <c r="V1072" s="271"/>
      <c r="W1072" s="271"/>
      <c r="X1072" s="271"/>
      <c r="Y1072" s="271"/>
      <c r="Z1072" s="271"/>
      <c r="AA1072" s="271"/>
    </row>
    <row r="1073" spans="1:27" x14ac:dyDescent="0.3">
      <c r="A1073" s="272" t="s">
        <v>157</v>
      </c>
      <c r="B1073" s="271"/>
      <c r="C1073" s="271"/>
      <c r="D1073" s="271"/>
      <c r="E1073" s="271"/>
      <c r="F1073" s="271"/>
      <c r="G1073" s="271"/>
      <c r="H1073" s="271"/>
      <c r="I1073" s="271"/>
      <c r="J1073" s="271"/>
      <c r="K1073" s="271"/>
      <c r="L1073" s="271"/>
      <c r="M1073" s="271"/>
      <c r="N1073" s="271"/>
      <c r="O1073" s="271"/>
      <c r="P1073" s="271"/>
      <c r="Q1073" s="271"/>
      <c r="R1073" s="271"/>
      <c r="S1073" s="271"/>
      <c r="T1073" s="271"/>
      <c r="U1073" s="271"/>
      <c r="V1073" s="271"/>
      <c r="W1073" s="271"/>
      <c r="X1073" s="271"/>
      <c r="Y1073" s="271"/>
      <c r="Z1073" s="271"/>
      <c r="AA1073" s="271"/>
    </row>
    <row r="1074" spans="1:27" s="224" customFormat="1" ht="4.8" customHeight="1" x14ac:dyDescent="0.3">
      <c r="A1074" s="366"/>
      <c r="B1074" s="366"/>
      <c r="C1074" s="366"/>
      <c r="D1074" s="366"/>
      <c r="E1074" s="366"/>
      <c r="F1074" s="366"/>
      <c r="G1074" s="366"/>
      <c r="H1074" s="366"/>
      <c r="I1074" s="366"/>
      <c r="J1074" s="366"/>
      <c r="K1074" s="366"/>
      <c r="L1074" s="366"/>
      <c r="M1074" s="366"/>
      <c r="N1074" s="366"/>
      <c r="O1074" s="366"/>
      <c r="P1074" s="366"/>
      <c r="Q1074" s="366"/>
      <c r="R1074" s="366"/>
      <c r="S1074" s="366"/>
      <c r="T1074" s="366"/>
      <c r="U1074" s="366"/>
      <c r="V1074" s="366"/>
      <c r="W1074" s="366"/>
      <c r="X1074" s="366"/>
      <c r="Y1074" s="366"/>
      <c r="Z1074" s="366"/>
      <c r="AA1074" s="366"/>
    </row>
    <row r="1075" spans="1:27" x14ac:dyDescent="0.3">
      <c r="A1075" s="18"/>
      <c r="B1075" s="86"/>
      <c r="C1075" s="258" t="s">
        <v>89</v>
      </c>
      <c r="D1075" s="258"/>
      <c r="E1075" s="258"/>
      <c r="F1075" s="329">
        <v>893</v>
      </c>
      <c r="G1075" s="329"/>
      <c r="H1075" s="329">
        <v>870</v>
      </c>
      <c r="I1075" s="329"/>
      <c r="J1075" s="382">
        <f t="shared" si="423"/>
        <v>97.424412094064948</v>
      </c>
      <c r="K1075" s="382"/>
      <c r="L1075" s="329">
        <v>824</v>
      </c>
      <c r="M1075" s="329"/>
      <c r="N1075" s="382">
        <f>+L1075/$F1075*100</f>
        <v>92.273236282194844</v>
      </c>
      <c r="O1075" s="382"/>
      <c r="P1075" s="329">
        <v>0</v>
      </c>
      <c r="Q1075" s="329"/>
      <c r="R1075" s="329">
        <v>0</v>
      </c>
      <c r="S1075" s="329"/>
      <c r="T1075" s="329">
        <v>0</v>
      </c>
      <c r="U1075" s="329"/>
      <c r="V1075" s="329">
        <v>0</v>
      </c>
      <c r="W1075" s="329"/>
      <c r="X1075" s="329">
        <v>0</v>
      </c>
      <c r="Y1075" s="329"/>
      <c r="Z1075" s="329">
        <v>0</v>
      </c>
      <c r="AA1075" s="329"/>
    </row>
    <row r="1076" spans="1:27" x14ac:dyDescent="0.3">
      <c r="A1076" s="18"/>
      <c r="B1076" s="86"/>
      <c r="C1076" s="370" t="s">
        <v>90</v>
      </c>
      <c r="D1076" s="370"/>
      <c r="E1076" s="370"/>
      <c r="F1076" s="329"/>
      <c r="G1076" s="329"/>
      <c r="H1076" s="329"/>
      <c r="I1076" s="329"/>
      <c r="J1076" s="382"/>
      <c r="K1076" s="382"/>
      <c r="L1076" s="329"/>
      <c r="M1076" s="329"/>
      <c r="N1076" s="382"/>
      <c r="O1076" s="382"/>
      <c r="P1076" s="329"/>
      <c r="Q1076" s="329"/>
      <c r="R1076" s="329"/>
      <c r="S1076" s="329"/>
      <c r="T1076" s="329"/>
      <c r="U1076" s="329"/>
      <c r="V1076" s="329"/>
      <c r="W1076" s="329"/>
      <c r="X1076" s="329"/>
      <c r="Y1076" s="329"/>
      <c r="Z1076" s="329"/>
      <c r="AA1076" s="329"/>
    </row>
    <row r="1077" spans="1:27" ht="4.8" customHeight="1" x14ac:dyDescent="0.3">
      <c r="A1077" s="18"/>
      <c r="B1077" s="86"/>
      <c r="C1077" s="86"/>
      <c r="D1077" s="86"/>
      <c r="E1077" s="164"/>
      <c r="F1077" s="329"/>
      <c r="G1077" s="329"/>
      <c r="H1077" s="329"/>
      <c r="I1077" s="329"/>
      <c r="J1077" s="382"/>
      <c r="K1077" s="382"/>
      <c r="L1077" s="329"/>
      <c r="M1077" s="329"/>
      <c r="N1077" s="382"/>
      <c r="O1077" s="382"/>
      <c r="P1077" s="329"/>
      <c r="Q1077" s="329"/>
      <c r="R1077" s="329"/>
      <c r="S1077" s="329"/>
      <c r="T1077" s="329"/>
      <c r="U1077" s="329"/>
      <c r="V1077" s="329"/>
      <c r="W1077" s="329"/>
      <c r="X1077" s="329"/>
      <c r="Y1077" s="329"/>
      <c r="Z1077" s="329"/>
      <c r="AA1077" s="329"/>
    </row>
    <row r="1078" spans="1:27" x14ac:dyDescent="0.3">
      <c r="A1078" s="18"/>
      <c r="B1078" s="86"/>
      <c r="C1078" s="258" t="s">
        <v>91</v>
      </c>
      <c r="D1078" s="258"/>
      <c r="E1078" s="258"/>
      <c r="F1078" s="329">
        <v>1536</v>
      </c>
      <c r="G1078" s="329"/>
      <c r="H1078" s="329">
        <v>1513</v>
      </c>
      <c r="I1078" s="329"/>
      <c r="J1078" s="382">
        <f t="shared" si="423"/>
        <v>98.502604166666657</v>
      </c>
      <c r="K1078" s="382"/>
      <c r="L1078" s="329">
        <v>1457</v>
      </c>
      <c r="M1078" s="329"/>
      <c r="N1078" s="382">
        <f>+L1078/$F1078*100</f>
        <v>94.856770833333343</v>
      </c>
      <c r="O1078" s="382"/>
      <c r="P1078" s="329">
        <v>0</v>
      </c>
      <c r="Q1078" s="329"/>
      <c r="R1078" s="329">
        <v>0</v>
      </c>
      <c r="S1078" s="329"/>
      <c r="T1078" s="329">
        <v>0</v>
      </c>
      <c r="U1078" s="329"/>
      <c r="V1078" s="329">
        <v>0</v>
      </c>
      <c r="W1078" s="329"/>
      <c r="X1078" s="329">
        <v>0</v>
      </c>
      <c r="Y1078" s="329"/>
      <c r="Z1078" s="329">
        <v>0</v>
      </c>
      <c r="AA1078" s="329"/>
    </row>
    <row r="1079" spans="1:27" x14ac:dyDescent="0.3">
      <c r="A1079" s="18"/>
      <c r="B1079" s="86"/>
      <c r="C1079" s="370" t="s">
        <v>92</v>
      </c>
      <c r="D1079" s="370"/>
      <c r="E1079" s="370"/>
      <c r="F1079" s="329"/>
      <c r="G1079" s="329"/>
      <c r="H1079" s="329"/>
      <c r="I1079" s="329"/>
      <c r="J1079" s="382"/>
      <c r="K1079" s="382"/>
      <c r="L1079" s="329"/>
      <c r="M1079" s="329"/>
      <c r="N1079" s="382"/>
      <c r="O1079" s="382"/>
      <c r="P1079" s="329"/>
      <c r="Q1079" s="329"/>
      <c r="R1079" s="329"/>
      <c r="S1079" s="329"/>
      <c r="T1079" s="329"/>
      <c r="U1079" s="329"/>
      <c r="V1079" s="329"/>
      <c r="W1079" s="329"/>
      <c r="X1079" s="329"/>
      <c r="Y1079" s="329"/>
      <c r="Z1079" s="329"/>
      <c r="AA1079" s="329"/>
    </row>
    <row r="1080" spans="1:27" ht="4.8" customHeight="1" x14ac:dyDescent="0.3">
      <c r="A1080" s="18"/>
      <c r="B1080" s="86"/>
      <c r="C1080" s="86"/>
      <c r="D1080" s="86"/>
      <c r="E1080" s="164"/>
      <c r="F1080" s="329"/>
      <c r="G1080" s="329"/>
      <c r="H1080" s="329"/>
      <c r="I1080" s="329"/>
      <c r="J1080" s="382"/>
      <c r="K1080" s="382"/>
      <c r="L1080" s="329"/>
      <c r="M1080" s="329"/>
      <c r="N1080" s="382"/>
      <c r="O1080" s="382"/>
      <c r="P1080" s="329"/>
      <c r="Q1080" s="329"/>
      <c r="R1080" s="329"/>
      <c r="S1080" s="329"/>
      <c r="T1080" s="329"/>
      <c r="U1080" s="329"/>
      <c r="V1080" s="329"/>
      <c r="W1080" s="329"/>
      <c r="X1080" s="329"/>
      <c r="Y1080" s="329"/>
      <c r="Z1080" s="329"/>
      <c r="AA1080" s="329"/>
    </row>
    <row r="1081" spans="1:27" x14ac:dyDescent="0.3">
      <c r="A1081" s="18"/>
      <c r="B1081" s="86"/>
      <c r="C1081" s="258" t="s">
        <v>93</v>
      </c>
      <c r="D1081" s="258"/>
      <c r="E1081" s="258"/>
      <c r="F1081" s="329">
        <v>460</v>
      </c>
      <c r="G1081" s="329"/>
      <c r="H1081" s="329">
        <v>450</v>
      </c>
      <c r="I1081" s="329"/>
      <c r="J1081" s="382">
        <f t="shared" si="423"/>
        <v>97.826086956521735</v>
      </c>
      <c r="K1081" s="382"/>
      <c r="L1081" s="329">
        <v>431</v>
      </c>
      <c r="M1081" s="329"/>
      <c r="N1081" s="382">
        <f>+L1081/$F1081*100</f>
        <v>93.695652173913047</v>
      </c>
      <c r="O1081" s="382"/>
      <c r="P1081" s="329">
        <v>0</v>
      </c>
      <c r="Q1081" s="329"/>
      <c r="R1081" s="329">
        <v>0</v>
      </c>
      <c r="S1081" s="329"/>
      <c r="T1081" s="329">
        <v>0</v>
      </c>
      <c r="U1081" s="329"/>
      <c r="V1081" s="329">
        <v>0</v>
      </c>
      <c r="W1081" s="329"/>
      <c r="X1081" s="329">
        <v>0</v>
      </c>
      <c r="Y1081" s="329"/>
      <c r="Z1081" s="329">
        <v>0</v>
      </c>
      <c r="AA1081" s="329"/>
    </row>
    <row r="1082" spans="1:27" x14ac:dyDescent="0.3">
      <c r="A1082" s="18"/>
      <c r="B1082" s="86"/>
      <c r="C1082" s="370" t="s">
        <v>94</v>
      </c>
      <c r="D1082" s="370"/>
      <c r="E1082" s="370"/>
      <c r="F1082" s="329"/>
      <c r="G1082" s="329"/>
      <c r="H1082" s="329"/>
      <c r="I1082" s="329"/>
      <c r="J1082" s="382"/>
      <c r="K1082" s="382"/>
      <c r="L1082" s="329"/>
      <c r="M1082" s="329"/>
      <c r="N1082" s="382"/>
      <c r="O1082" s="382"/>
      <c r="P1082" s="329"/>
      <c r="Q1082" s="329"/>
      <c r="R1082" s="329"/>
      <c r="S1082" s="329"/>
      <c r="T1082" s="329"/>
      <c r="U1082" s="329"/>
      <c r="V1082" s="329"/>
      <c r="W1082" s="329"/>
      <c r="X1082" s="329"/>
      <c r="Y1082" s="329"/>
      <c r="Z1082" s="329"/>
      <c r="AA1082" s="329"/>
    </row>
    <row r="1083" spans="1:27" ht="4.8" customHeight="1" x14ac:dyDescent="0.3">
      <c r="A1083" s="18"/>
      <c r="B1083" s="86"/>
      <c r="C1083" s="86"/>
      <c r="D1083" s="86"/>
      <c r="E1083" s="164"/>
      <c r="F1083" s="329"/>
      <c r="G1083" s="329"/>
      <c r="H1083" s="329"/>
      <c r="I1083" s="329"/>
      <c r="J1083" s="382"/>
      <c r="K1083" s="382"/>
      <c r="L1083" s="329"/>
      <c r="M1083" s="329"/>
      <c r="N1083" s="382"/>
      <c r="O1083" s="382"/>
      <c r="P1083" s="329"/>
      <c r="Q1083" s="329"/>
      <c r="R1083" s="329"/>
      <c r="S1083" s="329"/>
      <c r="T1083" s="329"/>
      <c r="U1083" s="329"/>
      <c r="V1083" s="329"/>
      <c r="W1083" s="329"/>
      <c r="X1083" s="329"/>
      <c r="Y1083" s="329"/>
      <c r="Z1083" s="329"/>
      <c r="AA1083" s="329"/>
    </row>
    <row r="1084" spans="1:27" ht="12.75" customHeight="1" x14ac:dyDescent="0.3">
      <c r="A1084" s="18"/>
      <c r="B1084" s="86"/>
      <c r="C1084" s="375" t="s">
        <v>130</v>
      </c>
      <c r="D1084" s="375"/>
      <c r="E1084" s="375"/>
      <c r="F1084" s="196">
        <v>1306</v>
      </c>
      <c r="G1084" s="196"/>
      <c r="H1084" s="196">
        <v>1272</v>
      </c>
      <c r="I1084" s="196"/>
      <c r="J1084" s="382">
        <f t="shared" si="423"/>
        <v>97.396630934150068</v>
      </c>
      <c r="K1084" s="382"/>
      <c r="L1084" s="196">
        <v>1203</v>
      </c>
      <c r="M1084" s="196"/>
      <c r="N1084" s="382">
        <f>+L1084/$F1084*100</f>
        <v>92.113323124042878</v>
      </c>
      <c r="O1084" s="382"/>
      <c r="P1084" s="196">
        <v>0</v>
      </c>
      <c r="Q1084" s="196"/>
      <c r="R1084" s="382">
        <v>0</v>
      </c>
      <c r="S1084" s="382"/>
      <c r="T1084" s="196">
        <v>0</v>
      </c>
      <c r="U1084" s="196"/>
      <c r="V1084" s="382">
        <v>0</v>
      </c>
      <c r="W1084" s="382"/>
      <c r="X1084" s="196">
        <v>0</v>
      </c>
      <c r="Y1084" s="196"/>
      <c r="Z1084" s="382">
        <v>0</v>
      </c>
      <c r="AA1084" s="382"/>
    </row>
    <row r="1085" spans="1:27" x14ac:dyDescent="0.3">
      <c r="A1085" s="18"/>
      <c r="B1085" s="86"/>
      <c r="C1085" s="375" t="s">
        <v>131</v>
      </c>
      <c r="D1085" s="375"/>
      <c r="E1085" s="375"/>
      <c r="F1085" s="196"/>
      <c r="G1085" s="196"/>
      <c r="H1085" s="196"/>
      <c r="I1085" s="196"/>
      <c r="J1085" s="382"/>
      <c r="K1085" s="382"/>
      <c r="L1085" s="196"/>
      <c r="M1085" s="196"/>
      <c r="N1085" s="382"/>
      <c r="O1085" s="382"/>
      <c r="P1085" s="196"/>
      <c r="Q1085" s="196"/>
      <c r="R1085" s="382"/>
      <c r="S1085" s="382"/>
      <c r="T1085" s="196"/>
      <c r="U1085" s="196"/>
      <c r="V1085" s="382"/>
      <c r="W1085" s="382"/>
      <c r="X1085" s="196"/>
      <c r="Y1085" s="196"/>
      <c r="Z1085" s="382"/>
      <c r="AA1085" s="382"/>
    </row>
    <row r="1086" spans="1:27" x14ac:dyDescent="0.3">
      <c r="A1086" s="18"/>
      <c r="B1086" s="86"/>
      <c r="C1086" s="370" t="s">
        <v>95</v>
      </c>
      <c r="D1086" s="370"/>
      <c r="E1086" s="370"/>
      <c r="F1086" s="196"/>
      <c r="G1086" s="196"/>
      <c r="H1086" s="196"/>
      <c r="I1086" s="196"/>
      <c r="J1086" s="382"/>
      <c r="K1086" s="382"/>
      <c r="L1086" s="196"/>
      <c r="M1086" s="196"/>
      <c r="N1086" s="382"/>
      <c r="O1086" s="382"/>
      <c r="P1086" s="196"/>
      <c r="Q1086" s="196"/>
      <c r="R1086" s="382"/>
      <c r="S1086" s="382"/>
      <c r="T1086" s="196"/>
      <c r="U1086" s="196"/>
      <c r="V1086" s="382"/>
      <c r="W1086" s="382"/>
      <c r="X1086" s="196"/>
      <c r="Y1086" s="196"/>
      <c r="Z1086" s="382"/>
      <c r="AA1086" s="382"/>
    </row>
    <row r="1087" spans="1:27" ht="13.8" thickBot="1" x14ac:dyDescent="0.35">
      <c r="A1087" s="72"/>
      <c r="B1087" s="72"/>
      <c r="C1087" s="72"/>
      <c r="D1087" s="72"/>
      <c r="E1087" s="72"/>
      <c r="F1087" s="202"/>
      <c r="G1087" s="202"/>
      <c r="H1087" s="202"/>
      <c r="I1087" s="202"/>
      <c r="J1087" s="351"/>
      <c r="K1087" s="351"/>
      <c r="L1087" s="202"/>
      <c r="M1087" s="202"/>
      <c r="N1087" s="72"/>
      <c r="O1087" s="72"/>
      <c r="P1087" s="202"/>
      <c r="Q1087" s="202"/>
      <c r="R1087" s="351"/>
      <c r="S1087" s="351"/>
      <c r="T1087" s="202"/>
      <c r="U1087" s="202"/>
      <c r="V1087" s="72"/>
      <c r="W1087" s="72"/>
      <c r="X1087" s="202"/>
      <c r="Y1087" s="202"/>
      <c r="Z1087" s="351"/>
      <c r="AA1087" s="351"/>
    </row>
    <row r="1088" spans="1:27" x14ac:dyDescent="0.3">
      <c r="A1088" s="353" t="s">
        <v>169</v>
      </c>
      <c r="B1088" s="353"/>
      <c r="C1088" s="353"/>
      <c r="D1088" s="353"/>
      <c r="E1088" s="353"/>
      <c r="F1088" s="353"/>
      <c r="G1088" s="353"/>
      <c r="H1088" s="353"/>
      <c r="I1088" s="353"/>
      <c r="J1088" s="353"/>
      <c r="K1088" s="353"/>
      <c r="L1088" s="353"/>
      <c r="M1088" s="353"/>
      <c r="N1088" s="353"/>
      <c r="O1088" s="353"/>
      <c r="P1088" s="353"/>
      <c r="Q1088" s="353"/>
      <c r="R1088" s="353"/>
      <c r="S1088" s="353"/>
      <c r="T1088" s="353"/>
      <c r="U1088" s="353"/>
      <c r="V1088" s="353"/>
      <c r="W1088" s="353"/>
      <c r="X1088" s="353"/>
      <c r="Y1088" s="353"/>
      <c r="Z1088" s="353"/>
      <c r="AA1088" s="353"/>
    </row>
    <row r="1089" spans="1:27" x14ac:dyDescent="0.3">
      <c r="A1089" s="354" t="s">
        <v>184</v>
      </c>
      <c r="B1089" s="354"/>
      <c r="C1089" s="354"/>
      <c r="D1089" s="354"/>
      <c r="E1089" s="354"/>
      <c r="F1089" s="354"/>
      <c r="G1089" s="354"/>
      <c r="H1089" s="354"/>
      <c r="I1089" s="354"/>
      <c r="J1089" s="354"/>
      <c r="K1089" s="354"/>
      <c r="L1089" s="354"/>
      <c r="M1089" s="354"/>
      <c r="N1089" s="354"/>
      <c r="O1089" s="354"/>
      <c r="P1089" s="354"/>
      <c r="Q1089" s="354"/>
      <c r="R1089" s="354"/>
      <c r="S1089" s="354"/>
      <c r="T1089" s="354"/>
      <c r="U1089" s="354"/>
      <c r="V1089" s="354"/>
      <c r="W1089" s="354"/>
      <c r="X1089" s="354"/>
      <c r="Y1089" s="354"/>
      <c r="Z1089" s="354"/>
      <c r="AA1089" s="354"/>
    </row>
    <row r="1090" spans="1:27" ht="13.8" thickBot="1" x14ac:dyDescent="0.35">
      <c r="A1090" s="18"/>
      <c r="B1090" s="18"/>
      <c r="C1090" s="18"/>
      <c r="D1090" s="18"/>
      <c r="E1090" s="18"/>
      <c r="F1090" s="329"/>
      <c r="G1090" s="329"/>
      <c r="H1090" s="329"/>
      <c r="I1090" s="329"/>
      <c r="J1090" s="330"/>
      <c r="K1090" s="330"/>
      <c r="L1090" s="329"/>
      <c r="M1090" s="329"/>
      <c r="N1090" s="18"/>
      <c r="O1090" s="18"/>
      <c r="P1090" s="329"/>
      <c r="Q1090" s="329"/>
      <c r="R1090" s="330"/>
      <c r="S1090" s="330"/>
      <c r="T1090" s="329"/>
      <c r="U1090" s="329"/>
      <c r="V1090" s="18"/>
      <c r="W1090" s="18"/>
      <c r="X1090" s="329"/>
      <c r="Y1090" s="329"/>
      <c r="Z1090" s="330"/>
      <c r="AA1090" s="330"/>
    </row>
    <row r="1091" spans="1:27" ht="36" customHeight="1" thickBot="1" x14ac:dyDescent="0.35">
      <c r="A1091" s="355"/>
      <c r="B1091" s="317" t="s">
        <v>220</v>
      </c>
      <c r="C1091" s="317"/>
      <c r="D1091" s="317"/>
      <c r="E1091" s="318"/>
      <c r="F1091" s="293" t="s">
        <v>25</v>
      </c>
      <c r="G1091" s="356"/>
      <c r="H1091" s="357" t="s">
        <v>32</v>
      </c>
      <c r="I1091" s="357"/>
      <c r="J1091" s="357"/>
      <c r="K1091" s="358"/>
      <c r="L1091" s="357" t="s">
        <v>21</v>
      </c>
      <c r="M1091" s="357"/>
      <c r="N1091" s="357"/>
      <c r="O1091" s="358"/>
      <c r="P1091" s="357" t="s">
        <v>29</v>
      </c>
      <c r="Q1091" s="357"/>
      <c r="R1091" s="357"/>
      <c r="S1091" s="358"/>
      <c r="T1091" s="357" t="s">
        <v>31</v>
      </c>
      <c r="U1091" s="357"/>
      <c r="V1091" s="357"/>
      <c r="W1091" s="358"/>
      <c r="X1091" s="357" t="s">
        <v>30</v>
      </c>
      <c r="Y1091" s="357"/>
      <c r="Z1091" s="357"/>
      <c r="AA1091" s="358"/>
    </row>
    <row r="1092" spans="1:27" ht="37.200000000000003" customHeight="1" x14ac:dyDescent="0.3">
      <c r="A1092" s="167"/>
      <c r="B1092" s="301"/>
      <c r="C1092" s="301"/>
      <c r="D1092" s="301"/>
      <c r="E1092" s="312"/>
      <c r="F1092" s="298"/>
      <c r="G1092" s="359"/>
      <c r="H1092" s="302" t="s">
        <v>134</v>
      </c>
      <c r="I1092" s="360"/>
      <c r="J1092" s="303" t="s">
        <v>118</v>
      </c>
      <c r="K1092" s="303"/>
      <c r="L1092" s="302" t="s">
        <v>134</v>
      </c>
      <c r="M1092" s="360"/>
      <c r="N1092" s="303" t="s">
        <v>118</v>
      </c>
      <c r="O1092" s="303"/>
      <c r="P1092" s="302" t="s">
        <v>134</v>
      </c>
      <c r="Q1092" s="360"/>
      <c r="R1092" s="303" t="s">
        <v>118</v>
      </c>
      <c r="S1092" s="303"/>
      <c r="T1092" s="302" t="s">
        <v>134</v>
      </c>
      <c r="U1092" s="360"/>
      <c r="V1092" s="303" t="s">
        <v>118</v>
      </c>
      <c r="W1092" s="303"/>
      <c r="X1092" s="302" t="s">
        <v>134</v>
      </c>
      <c r="Y1092" s="360"/>
      <c r="Z1092" s="303" t="s">
        <v>118</v>
      </c>
      <c r="AA1092" s="303"/>
    </row>
    <row r="1093" spans="1:27" ht="18.600000000000001" customHeight="1" thickBot="1" x14ac:dyDescent="0.35">
      <c r="A1093" s="72"/>
      <c r="B1093" s="361"/>
      <c r="C1093" s="361"/>
      <c r="D1093" s="361"/>
      <c r="E1093" s="307"/>
      <c r="F1093" s="362"/>
      <c r="G1093" s="363"/>
      <c r="H1093" s="364"/>
      <c r="I1093" s="364"/>
      <c r="J1093" s="310" t="s">
        <v>62</v>
      </c>
      <c r="K1093" s="310"/>
      <c r="L1093" s="364"/>
      <c r="M1093" s="364"/>
      <c r="N1093" s="310" t="s">
        <v>62</v>
      </c>
      <c r="O1093" s="310"/>
      <c r="P1093" s="364"/>
      <c r="Q1093" s="364"/>
      <c r="R1093" s="310" t="s">
        <v>62</v>
      </c>
      <c r="S1093" s="310"/>
      <c r="T1093" s="364"/>
      <c r="U1093" s="364"/>
      <c r="V1093" s="310" t="s">
        <v>62</v>
      </c>
      <c r="W1093" s="310"/>
      <c r="X1093" s="364"/>
      <c r="Y1093" s="364"/>
      <c r="Z1093" s="310" t="s">
        <v>62</v>
      </c>
      <c r="AA1093" s="310"/>
    </row>
    <row r="1094" spans="1:27" ht="4.8" customHeight="1" x14ac:dyDescent="0.3">
      <c r="A1094" s="355"/>
      <c r="B1094" s="318"/>
      <c r="C1094" s="318"/>
      <c r="D1094" s="318"/>
      <c r="E1094" s="318"/>
      <c r="F1094" s="294"/>
      <c r="G1094" s="356"/>
      <c r="H1094" s="365"/>
      <c r="I1094" s="365"/>
      <c r="J1094" s="322"/>
      <c r="K1094" s="322"/>
      <c r="L1094" s="365"/>
      <c r="M1094" s="365"/>
      <c r="N1094" s="322"/>
      <c r="O1094" s="322"/>
      <c r="P1094" s="365"/>
      <c r="Q1094" s="365"/>
      <c r="R1094" s="322"/>
      <c r="S1094" s="322"/>
      <c r="T1094" s="365"/>
      <c r="U1094" s="365"/>
      <c r="V1094" s="322"/>
      <c r="W1094" s="322"/>
      <c r="X1094" s="365"/>
      <c r="Y1094" s="365"/>
      <c r="Z1094" s="322"/>
      <c r="AA1094" s="322"/>
    </row>
    <row r="1095" spans="1:27" x14ac:dyDescent="0.3">
      <c r="A1095" s="271" t="s">
        <v>158</v>
      </c>
      <c r="B1095" s="271"/>
      <c r="C1095" s="271"/>
      <c r="D1095" s="271"/>
      <c r="E1095" s="271"/>
      <c r="F1095" s="271"/>
      <c r="G1095" s="271"/>
      <c r="H1095" s="271"/>
      <c r="I1095" s="271"/>
      <c r="J1095" s="271"/>
      <c r="K1095" s="271"/>
      <c r="L1095" s="271"/>
      <c r="M1095" s="271"/>
      <c r="N1095" s="271"/>
      <c r="O1095" s="271"/>
      <c r="P1095" s="271"/>
      <c r="Q1095" s="271"/>
      <c r="R1095" s="271"/>
      <c r="S1095" s="271"/>
      <c r="T1095" s="271"/>
      <c r="U1095" s="271"/>
      <c r="V1095" s="271"/>
      <c r="W1095" s="271"/>
      <c r="X1095" s="271"/>
      <c r="Y1095" s="271"/>
      <c r="Z1095" s="271"/>
      <c r="AA1095" s="271"/>
    </row>
    <row r="1096" spans="1:27" x14ac:dyDescent="0.3">
      <c r="A1096" s="272" t="s">
        <v>159</v>
      </c>
      <c r="B1096" s="271"/>
      <c r="C1096" s="271"/>
      <c r="D1096" s="271"/>
      <c r="E1096" s="271"/>
      <c r="F1096" s="271"/>
      <c r="G1096" s="271"/>
      <c r="H1096" s="271"/>
      <c r="I1096" s="271"/>
      <c r="J1096" s="271"/>
      <c r="K1096" s="271"/>
      <c r="L1096" s="271"/>
      <c r="M1096" s="271"/>
      <c r="N1096" s="271"/>
      <c r="O1096" s="271"/>
      <c r="P1096" s="271"/>
      <c r="Q1096" s="271"/>
      <c r="R1096" s="271"/>
      <c r="S1096" s="271"/>
      <c r="T1096" s="271"/>
      <c r="U1096" s="271"/>
      <c r="V1096" s="271"/>
      <c r="W1096" s="271"/>
      <c r="X1096" s="271"/>
      <c r="Y1096" s="271"/>
      <c r="Z1096" s="271"/>
      <c r="AA1096" s="271"/>
    </row>
    <row r="1097" spans="1:27" s="224" customFormat="1" ht="4.8" customHeight="1" x14ac:dyDescent="0.3">
      <c r="A1097" s="366"/>
      <c r="B1097" s="366"/>
      <c r="C1097" s="366"/>
      <c r="D1097" s="366"/>
      <c r="E1097" s="366"/>
      <c r="F1097" s="366"/>
      <c r="G1097" s="366"/>
      <c r="H1097" s="366"/>
      <c r="I1097" s="366"/>
      <c r="J1097" s="366"/>
      <c r="K1097" s="366"/>
      <c r="L1097" s="366"/>
      <c r="M1097" s="366"/>
      <c r="N1097" s="366"/>
      <c r="O1097" s="366"/>
      <c r="P1097" s="366"/>
      <c r="Q1097" s="366"/>
      <c r="R1097" s="366"/>
      <c r="S1097" s="366"/>
      <c r="T1097" s="366"/>
      <c r="U1097" s="366"/>
      <c r="V1097" s="366"/>
      <c r="W1097" s="366"/>
      <c r="X1097" s="366"/>
      <c r="Y1097" s="366"/>
      <c r="Z1097" s="366"/>
      <c r="AA1097" s="366"/>
    </row>
    <row r="1098" spans="1:27" x14ac:dyDescent="0.3">
      <c r="A1098" s="225"/>
      <c r="B1098" s="279" t="s">
        <v>38</v>
      </c>
      <c r="C1098" s="279"/>
      <c r="D1098" s="279"/>
      <c r="E1098" s="231"/>
      <c r="F1098" s="226">
        <f>+F1101+F1116+F1135+F1181+F1206</f>
        <v>51870</v>
      </c>
      <c r="G1098" s="226"/>
      <c r="H1098" s="226">
        <f>+H1101+H1116+H1135+H1181+H1206</f>
        <v>49703</v>
      </c>
      <c r="I1098" s="226"/>
      <c r="J1098" s="227">
        <f>+H1098/$F1098*100</f>
        <v>95.822247927511086</v>
      </c>
      <c r="K1098" s="227"/>
      <c r="L1098" s="226">
        <f>+L1101+L1116+L1135+L1181+L1206</f>
        <v>0</v>
      </c>
      <c r="M1098" s="226"/>
      <c r="N1098" s="227">
        <f>+L1098/$F1098*100</f>
        <v>0</v>
      </c>
      <c r="O1098" s="227"/>
      <c r="P1098" s="226">
        <f>+P1101+P1116+P1135+P1181+P1206</f>
        <v>0</v>
      </c>
      <c r="Q1098" s="226"/>
      <c r="R1098" s="227">
        <f>+P1098/$F1098*100</f>
        <v>0</v>
      </c>
      <c r="S1098" s="227"/>
      <c r="T1098" s="226">
        <f>+T1101+T1116+T1135+T1181+T1206</f>
        <v>0</v>
      </c>
      <c r="U1098" s="226"/>
      <c r="V1098" s="227">
        <f>+T1098/$F1098*100</f>
        <v>0</v>
      </c>
      <c r="W1098" s="227"/>
      <c r="X1098" s="226">
        <f>+X1101+X1116+X1135+X1181+X1206</f>
        <v>0</v>
      </c>
      <c r="Y1098" s="226"/>
      <c r="Z1098" s="227">
        <f>+X1098/$F1098*100</f>
        <v>0</v>
      </c>
      <c r="AA1098" s="227"/>
    </row>
    <row r="1099" spans="1:27" x14ac:dyDescent="0.3">
      <c r="A1099" s="225"/>
      <c r="B1099" s="278" t="s">
        <v>39</v>
      </c>
      <c r="C1099" s="279"/>
      <c r="D1099" s="279"/>
      <c r="E1099" s="231"/>
      <c r="F1099" s="226"/>
      <c r="G1099" s="226"/>
      <c r="H1099" s="226"/>
      <c r="I1099" s="226"/>
      <c r="J1099" s="227"/>
      <c r="K1099" s="227"/>
      <c r="L1099" s="226"/>
      <c r="M1099" s="226"/>
      <c r="N1099" s="227"/>
      <c r="O1099" s="227"/>
      <c r="P1099" s="226"/>
      <c r="Q1099" s="226"/>
      <c r="R1099" s="227"/>
      <c r="S1099" s="227"/>
      <c r="T1099" s="226"/>
      <c r="U1099" s="226"/>
      <c r="V1099" s="227"/>
      <c r="W1099" s="227"/>
      <c r="X1099" s="226"/>
      <c r="Y1099" s="226"/>
      <c r="Z1099" s="227"/>
      <c r="AA1099" s="227"/>
    </row>
    <row r="1100" spans="1:27" ht="4.8" customHeight="1" x14ac:dyDescent="0.3">
      <c r="A1100" s="18"/>
      <c r="B1100" s="116"/>
      <c r="C1100" s="116"/>
      <c r="D1100" s="116"/>
      <c r="E1100" s="137"/>
      <c r="F1100" s="367"/>
      <c r="G1100" s="367"/>
      <c r="H1100" s="367"/>
      <c r="I1100" s="367"/>
      <c r="J1100" s="327"/>
      <c r="K1100" s="327"/>
      <c r="L1100" s="367"/>
      <c r="M1100" s="367"/>
      <c r="N1100" s="327"/>
      <c r="O1100" s="327"/>
      <c r="P1100" s="367"/>
      <c r="Q1100" s="367"/>
      <c r="R1100" s="327"/>
      <c r="S1100" s="327"/>
      <c r="T1100" s="367"/>
      <c r="U1100" s="367"/>
      <c r="V1100" s="327"/>
      <c r="W1100" s="327"/>
      <c r="X1100" s="367"/>
      <c r="Y1100" s="367"/>
      <c r="Z1100" s="327"/>
      <c r="AA1100" s="327"/>
    </row>
    <row r="1101" spans="1:27" x14ac:dyDescent="0.3">
      <c r="A1101" s="228"/>
      <c r="B1101" s="280" t="s">
        <v>40</v>
      </c>
      <c r="C1101" s="281"/>
      <c r="D1101" s="281"/>
      <c r="E1101" s="114"/>
      <c r="F1101" s="229">
        <f>SUM(F1104:F1113)</f>
        <v>1459</v>
      </c>
      <c r="G1101" s="229"/>
      <c r="H1101" s="229">
        <f>SUM(H1104:H1113)</f>
        <v>1403</v>
      </c>
      <c r="I1101" s="229"/>
      <c r="J1101" s="230">
        <f>H1101/$F1101*100</f>
        <v>96.161754626456471</v>
      </c>
      <c r="K1101" s="230"/>
      <c r="L1101" s="229">
        <v>0</v>
      </c>
      <c r="M1101" s="229"/>
      <c r="N1101" s="230">
        <v>0</v>
      </c>
      <c r="O1101" s="230"/>
      <c r="P1101" s="229">
        <v>0</v>
      </c>
      <c r="Q1101" s="229"/>
      <c r="R1101" s="230">
        <v>0</v>
      </c>
      <c r="S1101" s="230"/>
      <c r="T1101" s="229">
        <v>0</v>
      </c>
      <c r="U1101" s="229"/>
      <c r="V1101" s="230">
        <v>0</v>
      </c>
      <c r="W1101" s="230"/>
      <c r="X1101" s="229">
        <v>0</v>
      </c>
      <c r="Y1101" s="229"/>
      <c r="Z1101" s="230">
        <v>0</v>
      </c>
      <c r="AA1101" s="230"/>
    </row>
    <row r="1102" spans="1:27" x14ac:dyDescent="0.3">
      <c r="A1102" s="228"/>
      <c r="B1102" s="282" t="s">
        <v>41</v>
      </c>
      <c r="C1102" s="281"/>
      <c r="D1102" s="281"/>
      <c r="E1102" s="114"/>
      <c r="F1102" s="229"/>
      <c r="G1102" s="229"/>
      <c r="H1102" s="229"/>
      <c r="I1102" s="229"/>
      <c r="J1102" s="230"/>
      <c r="K1102" s="230"/>
      <c r="L1102" s="229"/>
      <c r="M1102" s="229"/>
      <c r="N1102" s="230"/>
      <c r="O1102" s="230"/>
      <c r="P1102" s="229"/>
      <c r="Q1102" s="229"/>
      <c r="R1102" s="230"/>
      <c r="S1102" s="230"/>
      <c r="T1102" s="229"/>
      <c r="U1102" s="229"/>
      <c r="V1102" s="230"/>
      <c r="W1102" s="230"/>
      <c r="X1102" s="229"/>
      <c r="Y1102" s="229"/>
      <c r="Z1102" s="230"/>
      <c r="AA1102" s="230"/>
    </row>
    <row r="1103" spans="1:27" s="224" customFormat="1" ht="4.8" customHeight="1" x14ac:dyDescent="0.3">
      <c r="A1103" s="18"/>
      <c r="B1103" s="86"/>
      <c r="C1103" s="86"/>
      <c r="D1103" s="86"/>
      <c r="E1103" s="164"/>
      <c r="F1103" s="367"/>
      <c r="G1103" s="367"/>
      <c r="H1103" s="367"/>
      <c r="I1103" s="367"/>
      <c r="J1103" s="327"/>
      <c r="K1103" s="327"/>
      <c r="L1103" s="367"/>
      <c r="M1103" s="367"/>
      <c r="N1103" s="327"/>
      <c r="O1103" s="327"/>
      <c r="P1103" s="367"/>
      <c r="Q1103" s="367"/>
      <c r="R1103" s="327"/>
      <c r="S1103" s="327"/>
      <c r="T1103" s="367"/>
      <c r="U1103" s="367"/>
      <c r="V1103" s="327"/>
      <c r="W1103" s="327"/>
      <c r="X1103" s="367"/>
      <c r="Y1103" s="367"/>
      <c r="Z1103" s="327"/>
      <c r="AA1103" s="327"/>
    </row>
    <row r="1104" spans="1:27" x14ac:dyDescent="0.3">
      <c r="A1104" s="18"/>
      <c r="B1104" s="86"/>
      <c r="C1104" s="258" t="s">
        <v>48</v>
      </c>
      <c r="D1104" s="258"/>
      <c r="E1104" s="258"/>
      <c r="F1104" s="329">
        <v>906</v>
      </c>
      <c r="G1104" s="329"/>
      <c r="H1104" s="329">
        <v>863</v>
      </c>
      <c r="I1104" s="329"/>
      <c r="J1104" s="382">
        <f t="shared" ref="J1104:J1113" si="424">+H1104/$F1104*100</f>
        <v>95.253863134657834</v>
      </c>
      <c r="K1104" s="382"/>
      <c r="L1104" s="329">
        <v>0</v>
      </c>
      <c r="M1104" s="329"/>
      <c r="N1104" s="329">
        <v>0</v>
      </c>
      <c r="O1104" s="329"/>
      <c r="P1104" s="329">
        <v>0</v>
      </c>
      <c r="Q1104" s="329"/>
      <c r="R1104" s="329">
        <v>0</v>
      </c>
      <c r="S1104" s="329"/>
      <c r="T1104" s="329">
        <v>0</v>
      </c>
      <c r="U1104" s="329"/>
      <c r="V1104" s="329">
        <v>0</v>
      </c>
      <c r="W1104" s="329"/>
      <c r="X1104" s="329">
        <v>0</v>
      </c>
      <c r="Y1104" s="329"/>
      <c r="Z1104" s="329">
        <v>0</v>
      </c>
      <c r="AA1104" s="329"/>
    </row>
    <row r="1105" spans="1:27" x14ac:dyDescent="0.3">
      <c r="A1105" s="18"/>
      <c r="B1105" s="86"/>
      <c r="C1105" s="370" t="s">
        <v>49</v>
      </c>
      <c r="D1105" s="370"/>
      <c r="E1105" s="370"/>
      <c r="F1105" s="329"/>
      <c r="G1105" s="329"/>
      <c r="H1105" s="329"/>
      <c r="I1105" s="329"/>
      <c r="J1105" s="382"/>
      <c r="K1105" s="382"/>
      <c r="L1105" s="329"/>
      <c r="M1105" s="329"/>
      <c r="N1105" s="329"/>
      <c r="O1105" s="329"/>
      <c r="P1105" s="329"/>
      <c r="Q1105" s="329"/>
      <c r="R1105" s="329"/>
      <c r="S1105" s="329"/>
      <c r="T1105" s="329"/>
      <c r="U1105" s="329"/>
      <c r="V1105" s="329"/>
      <c r="W1105" s="329"/>
      <c r="X1105" s="329"/>
      <c r="Y1105" s="329"/>
      <c r="Z1105" s="329"/>
      <c r="AA1105" s="329"/>
    </row>
    <row r="1106" spans="1:27" ht="4.8" customHeight="1" x14ac:dyDescent="0.3">
      <c r="A1106" s="18"/>
      <c r="B1106" s="86"/>
      <c r="C1106" s="86"/>
      <c r="D1106" s="86"/>
      <c r="E1106" s="164"/>
      <c r="F1106" s="329"/>
      <c r="G1106" s="329"/>
      <c r="H1106" s="329"/>
      <c r="I1106" s="329"/>
      <c r="J1106" s="382"/>
      <c r="K1106" s="382"/>
      <c r="L1106" s="329"/>
      <c r="M1106" s="329"/>
      <c r="N1106" s="329"/>
      <c r="O1106" s="329"/>
      <c r="P1106" s="329"/>
      <c r="Q1106" s="329"/>
      <c r="R1106" s="329"/>
      <c r="S1106" s="329"/>
      <c r="T1106" s="329"/>
      <c r="U1106" s="329"/>
      <c r="V1106" s="329"/>
      <c r="W1106" s="329"/>
      <c r="X1106" s="329"/>
      <c r="Y1106" s="329"/>
      <c r="Z1106" s="329"/>
      <c r="AA1106" s="329"/>
    </row>
    <row r="1107" spans="1:27" x14ac:dyDescent="0.3">
      <c r="A1107" s="18"/>
      <c r="B1107" s="86"/>
      <c r="C1107" s="258" t="s">
        <v>50</v>
      </c>
      <c r="D1107" s="258"/>
      <c r="E1107" s="258"/>
      <c r="F1107" s="329">
        <v>160</v>
      </c>
      <c r="G1107" s="329"/>
      <c r="H1107" s="329">
        <v>155</v>
      </c>
      <c r="I1107" s="329"/>
      <c r="J1107" s="382">
        <f t="shared" si="424"/>
        <v>96.875</v>
      </c>
      <c r="K1107" s="382"/>
      <c r="L1107" s="329">
        <v>0</v>
      </c>
      <c r="M1107" s="329"/>
      <c r="N1107" s="329">
        <v>0</v>
      </c>
      <c r="O1107" s="329"/>
      <c r="P1107" s="329">
        <v>0</v>
      </c>
      <c r="Q1107" s="329"/>
      <c r="R1107" s="329">
        <v>0</v>
      </c>
      <c r="S1107" s="329"/>
      <c r="T1107" s="329">
        <v>0</v>
      </c>
      <c r="U1107" s="329"/>
      <c r="V1107" s="329">
        <v>0</v>
      </c>
      <c r="W1107" s="329"/>
      <c r="X1107" s="329">
        <v>0</v>
      </c>
      <c r="Y1107" s="329"/>
      <c r="Z1107" s="329">
        <v>0</v>
      </c>
      <c r="AA1107" s="329"/>
    </row>
    <row r="1108" spans="1:27" x14ac:dyDescent="0.3">
      <c r="A1108" s="18"/>
      <c r="B1108" s="86"/>
      <c r="C1108" s="370" t="s">
        <v>51</v>
      </c>
      <c r="D1108" s="370"/>
      <c r="E1108" s="370"/>
      <c r="F1108" s="329"/>
      <c r="G1108" s="329"/>
      <c r="H1108" s="329"/>
      <c r="I1108" s="329"/>
      <c r="J1108" s="382"/>
      <c r="K1108" s="382"/>
      <c r="L1108" s="329"/>
      <c r="M1108" s="329"/>
      <c r="N1108" s="329"/>
      <c r="O1108" s="329"/>
      <c r="P1108" s="329"/>
      <c r="Q1108" s="329"/>
      <c r="R1108" s="329"/>
      <c r="S1108" s="329"/>
      <c r="T1108" s="329"/>
      <c r="U1108" s="329"/>
      <c r="V1108" s="329"/>
      <c r="W1108" s="329"/>
      <c r="X1108" s="329"/>
      <c r="Y1108" s="329"/>
      <c r="Z1108" s="329"/>
      <c r="AA1108" s="329"/>
    </row>
    <row r="1109" spans="1:27" ht="4.8" customHeight="1" x14ac:dyDescent="0.3">
      <c r="A1109" s="18"/>
      <c r="B1109" s="86"/>
      <c r="C1109" s="86"/>
      <c r="D1109" s="86"/>
      <c r="E1109" s="164"/>
      <c r="F1109" s="329"/>
      <c r="G1109" s="329"/>
      <c r="H1109" s="329"/>
      <c r="I1109" s="329"/>
      <c r="J1109" s="382"/>
      <c r="K1109" s="382"/>
      <c r="L1109" s="329"/>
      <c r="M1109" s="329"/>
      <c r="N1109" s="329"/>
      <c r="O1109" s="329"/>
      <c r="P1109" s="329"/>
      <c r="Q1109" s="329"/>
      <c r="R1109" s="329"/>
      <c r="S1109" s="329"/>
      <c r="T1109" s="329"/>
      <c r="U1109" s="329"/>
      <c r="V1109" s="329"/>
      <c r="W1109" s="329"/>
      <c r="X1109" s="329"/>
      <c r="Y1109" s="329"/>
      <c r="Z1109" s="329"/>
      <c r="AA1109" s="329"/>
    </row>
    <row r="1110" spans="1:27" x14ac:dyDescent="0.3">
      <c r="A1110" s="18"/>
      <c r="B1110" s="86"/>
      <c r="C1110" s="258" t="s">
        <v>52</v>
      </c>
      <c r="D1110" s="258"/>
      <c r="E1110" s="258"/>
      <c r="F1110" s="329">
        <v>246</v>
      </c>
      <c r="G1110" s="329"/>
      <c r="H1110" s="329">
        <v>240</v>
      </c>
      <c r="I1110" s="329"/>
      <c r="J1110" s="382">
        <f t="shared" si="424"/>
        <v>97.560975609756099</v>
      </c>
      <c r="K1110" s="382"/>
      <c r="L1110" s="329">
        <v>0</v>
      </c>
      <c r="M1110" s="329"/>
      <c r="N1110" s="329">
        <v>0</v>
      </c>
      <c r="O1110" s="329"/>
      <c r="P1110" s="329">
        <v>0</v>
      </c>
      <c r="Q1110" s="329"/>
      <c r="R1110" s="329">
        <v>0</v>
      </c>
      <c r="S1110" s="329"/>
      <c r="T1110" s="329">
        <v>0</v>
      </c>
      <c r="U1110" s="329"/>
      <c r="V1110" s="329">
        <v>0</v>
      </c>
      <c r="W1110" s="329"/>
      <c r="X1110" s="329">
        <v>0</v>
      </c>
      <c r="Y1110" s="329"/>
      <c r="Z1110" s="329">
        <v>0</v>
      </c>
      <c r="AA1110" s="329"/>
    </row>
    <row r="1111" spans="1:27" x14ac:dyDescent="0.3">
      <c r="A1111" s="18"/>
      <c r="B1111" s="86"/>
      <c r="C1111" s="370" t="s">
        <v>53</v>
      </c>
      <c r="D1111" s="370"/>
      <c r="E1111" s="370"/>
      <c r="F1111" s="329"/>
      <c r="G1111" s="329"/>
      <c r="H1111" s="329"/>
      <c r="I1111" s="329"/>
      <c r="J1111" s="382"/>
      <c r="K1111" s="382"/>
      <c r="L1111" s="329"/>
      <c r="M1111" s="329"/>
      <c r="N1111" s="329"/>
      <c r="O1111" s="329"/>
      <c r="P1111" s="329"/>
      <c r="Q1111" s="329"/>
      <c r="R1111" s="329"/>
      <c r="S1111" s="329"/>
      <c r="T1111" s="329"/>
      <c r="U1111" s="329"/>
      <c r="V1111" s="329"/>
      <c r="W1111" s="329"/>
      <c r="X1111" s="329"/>
      <c r="Y1111" s="329"/>
      <c r="Z1111" s="329"/>
      <c r="AA1111" s="329"/>
    </row>
    <row r="1112" spans="1:27" ht="4.8" customHeight="1" x14ac:dyDescent="0.3">
      <c r="A1112" s="18"/>
      <c r="B1112" s="86"/>
      <c r="C1112" s="86"/>
      <c r="D1112" s="86"/>
      <c r="E1112" s="164"/>
      <c r="F1112" s="329"/>
      <c r="G1112" s="329"/>
      <c r="H1112" s="329"/>
      <c r="I1112" s="329"/>
      <c r="J1112" s="382"/>
      <c r="K1112" s="382"/>
      <c r="L1112" s="329"/>
      <c r="M1112" s="329"/>
      <c r="N1112" s="329"/>
      <c r="O1112" s="329"/>
      <c r="P1112" s="329"/>
      <c r="Q1112" s="329"/>
      <c r="R1112" s="329"/>
      <c r="S1112" s="329"/>
      <c r="T1112" s="329"/>
      <c r="U1112" s="329"/>
      <c r="V1112" s="329"/>
      <c r="W1112" s="329"/>
      <c r="X1112" s="329"/>
      <c r="Y1112" s="329"/>
      <c r="Z1112" s="329"/>
      <c r="AA1112" s="329"/>
    </row>
    <row r="1113" spans="1:27" x14ac:dyDescent="0.3">
      <c r="A1113" s="18"/>
      <c r="B1113" s="86"/>
      <c r="C1113" s="258" t="s">
        <v>54</v>
      </c>
      <c r="D1113" s="258"/>
      <c r="E1113" s="258"/>
      <c r="F1113" s="329">
        <v>147</v>
      </c>
      <c r="G1113" s="329"/>
      <c r="H1113" s="329">
        <v>145</v>
      </c>
      <c r="I1113" s="329"/>
      <c r="J1113" s="382">
        <f t="shared" si="424"/>
        <v>98.639455782312922</v>
      </c>
      <c r="K1113" s="382"/>
      <c r="L1113" s="329">
        <v>0</v>
      </c>
      <c r="M1113" s="329"/>
      <c r="N1113" s="329">
        <v>0</v>
      </c>
      <c r="O1113" s="329"/>
      <c r="P1113" s="329">
        <v>0</v>
      </c>
      <c r="Q1113" s="329"/>
      <c r="R1113" s="329">
        <v>0</v>
      </c>
      <c r="S1113" s="329"/>
      <c r="T1113" s="329">
        <v>0</v>
      </c>
      <c r="U1113" s="329"/>
      <c r="V1113" s="329">
        <v>0</v>
      </c>
      <c r="W1113" s="329"/>
      <c r="X1113" s="329">
        <v>0</v>
      </c>
      <c r="Y1113" s="329"/>
      <c r="Z1113" s="329">
        <v>0</v>
      </c>
      <c r="AA1113" s="329"/>
    </row>
    <row r="1114" spans="1:27" x14ac:dyDescent="0.3">
      <c r="A1114" s="18"/>
      <c r="B1114" s="86"/>
      <c r="C1114" s="370" t="s">
        <v>55</v>
      </c>
      <c r="D1114" s="370"/>
      <c r="E1114" s="370"/>
      <c r="F1114" s="329"/>
      <c r="G1114" s="329"/>
      <c r="H1114" s="329"/>
      <c r="I1114" s="329"/>
      <c r="J1114" s="382"/>
      <c r="K1114" s="382"/>
      <c r="L1114" s="329"/>
      <c r="M1114" s="329"/>
      <c r="N1114" s="329"/>
      <c r="O1114" s="329"/>
      <c r="P1114" s="329"/>
      <c r="Q1114" s="329"/>
      <c r="R1114" s="329"/>
      <c r="S1114" s="329"/>
      <c r="T1114" s="329"/>
      <c r="U1114" s="329"/>
      <c r="V1114" s="329"/>
      <c r="W1114" s="329"/>
      <c r="X1114" s="329"/>
      <c r="Y1114" s="329"/>
      <c r="Z1114" s="329"/>
      <c r="AA1114" s="329"/>
    </row>
    <row r="1115" spans="1:27" x14ac:dyDescent="0.3">
      <c r="A1115" s="18"/>
      <c r="B1115" s="86"/>
      <c r="C1115" s="86"/>
      <c r="D1115" s="86"/>
      <c r="E1115" s="164"/>
      <c r="F1115" s="329"/>
      <c r="G1115" s="329"/>
      <c r="H1115" s="329"/>
      <c r="I1115" s="329"/>
      <c r="J1115" s="379"/>
      <c r="K1115" s="379"/>
      <c r="L1115" s="329"/>
      <c r="M1115" s="329"/>
      <c r="N1115" s="379"/>
      <c r="O1115" s="379"/>
      <c r="P1115" s="329"/>
      <c r="Q1115" s="329"/>
      <c r="R1115" s="379"/>
      <c r="S1115" s="379"/>
      <c r="T1115" s="329"/>
      <c r="U1115" s="329"/>
      <c r="V1115" s="379"/>
      <c r="W1115" s="379"/>
      <c r="X1115" s="329"/>
      <c r="Y1115" s="329"/>
      <c r="Z1115" s="379"/>
      <c r="AA1115" s="379"/>
    </row>
    <row r="1116" spans="1:27" x14ac:dyDescent="0.3">
      <c r="A1116" s="228"/>
      <c r="B1116" s="280" t="s">
        <v>64</v>
      </c>
      <c r="C1116" s="280"/>
      <c r="D1116" s="280"/>
      <c r="E1116" s="280"/>
      <c r="F1116" s="229">
        <f>SUM(F1119:F1122)</f>
        <v>498</v>
      </c>
      <c r="G1116" s="229"/>
      <c r="H1116" s="229">
        <f>SUM(H1119:H1122)</f>
        <v>485</v>
      </c>
      <c r="I1116" s="229"/>
      <c r="J1116" s="230">
        <f>H1116/$F1116*100</f>
        <v>97.389558232931734</v>
      </c>
      <c r="K1116" s="230"/>
      <c r="L1116" s="229">
        <v>0</v>
      </c>
      <c r="M1116" s="229"/>
      <c r="N1116" s="230">
        <v>0</v>
      </c>
      <c r="O1116" s="230"/>
      <c r="P1116" s="229">
        <v>0</v>
      </c>
      <c r="Q1116" s="229"/>
      <c r="R1116" s="230">
        <v>0</v>
      </c>
      <c r="S1116" s="230"/>
      <c r="T1116" s="229">
        <v>0</v>
      </c>
      <c r="U1116" s="229"/>
      <c r="V1116" s="230">
        <v>0</v>
      </c>
      <c r="W1116" s="230"/>
      <c r="X1116" s="229">
        <v>0</v>
      </c>
      <c r="Y1116" s="229"/>
      <c r="Z1116" s="230">
        <v>0</v>
      </c>
      <c r="AA1116" s="230"/>
    </row>
    <row r="1117" spans="1:27" x14ac:dyDescent="0.3">
      <c r="A1117" s="228"/>
      <c r="B1117" s="282" t="s">
        <v>165</v>
      </c>
      <c r="C1117" s="281"/>
      <c r="D1117" s="281"/>
      <c r="E1117" s="114"/>
      <c r="F1117" s="229"/>
      <c r="G1117" s="229"/>
      <c r="H1117" s="229"/>
      <c r="I1117" s="229"/>
      <c r="J1117" s="230"/>
      <c r="K1117" s="230"/>
      <c r="L1117" s="229"/>
      <c r="M1117" s="229"/>
      <c r="N1117" s="230"/>
      <c r="O1117" s="230"/>
      <c r="P1117" s="229"/>
      <c r="Q1117" s="229"/>
      <c r="R1117" s="230"/>
      <c r="S1117" s="230"/>
      <c r="T1117" s="229"/>
      <c r="U1117" s="229"/>
      <c r="V1117" s="230"/>
      <c r="W1117" s="230"/>
      <c r="X1117" s="229"/>
      <c r="Y1117" s="229"/>
      <c r="Z1117" s="230"/>
      <c r="AA1117" s="230"/>
    </row>
    <row r="1118" spans="1:27" s="224" customFormat="1" ht="4.8" customHeight="1" x14ac:dyDescent="0.3">
      <c r="A1118" s="18"/>
      <c r="B1118" s="86"/>
      <c r="C1118" s="86"/>
      <c r="D1118" s="86"/>
      <c r="E1118" s="164"/>
      <c r="F1118" s="367"/>
      <c r="G1118" s="367"/>
      <c r="H1118" s="367"/>
      <c r="I1118" s="367"/>
      <c r="J1118" s="327"/>
      <c r="K1118" s="327"/>
      <c r="L1118" s="367"/>
      <c r="M1118" s="367"/>
      <c r="N1118" s="327"/>
      <c r="O1118" s="327"/>
      <c r="P1118" s="367"/>
      <c r="Q1118" s="367"/>
      <c r="R1118" s="327"/>
      <c r="S1118" s="327"/>
      <c r="T1118" s="367"/>
      <c r="U1118" s="367"/>
      <c r="V1118" s="327"/>
      <c r="W1118" s="327"/>
      <c r="X1118" s="367"/>
      <c r="Y1118" s="367"/>
      <c r="Z1118" s="327"/>
      <c r="AA1118" s="327"/>
    </row>
    <row r="1119" spans="1:27" x14ac:dyDescent="0.3">
      <c r="A1119" s="18"/>
      <c r="B1119" s="86"/>
      <c r="C1119" s="375" t="s">
        <v>56</v>
      </c>
      <c r="D1119" s="375"/>
      <c r="E1119" s="375"/>
      <c r="F1119" s="329">
        <v>114</v>
      </c>
      <c r="G1119" s="329"/>
      <c r="H1119" s="329">
        <v>112</v>
      </c>
      <c r="I1119" s="329"/>
      <c r="J1119" s="382">
        <f t="shared" ref="J1119:J1122" si="425">+H1119/$F1119*100</f>
        <v>98.245614035087712</v>
      </c>
      <c r="K1119" s="382"/>
      <c r="L1119" s="329">
        <v>0</v>
      </c>
      <c r="M1119" s="329"/>
      <c r="N1119" s="329">
        <v>0</v>
      </c>
      <c r="O1119" s="329"/>
      <c r="P1119" s="329">
        <v>0</v>
      </c>
      <c r="Q1119" s="329"/>
      <c r="R1119" s="329">
        <v>0</v>
      </c>
      <c r="S1119" s="329"/>
      <c r="T1119" s="329">
        <v>0</v>
      </c>
      <c r="U1119" s="329"/>
      <c r="V1119" s="329">
        <v>0</v>
      </c>
      <c r="W1119" s="329"/>
      <c r="X1119" s="329">
        <v>0</v>
      </c>
      <c r="Y1119" s="329"/>
      <c r="Z1119" s="329">
        <v>0</v>
      </c>
      <c r="AA1119" s="329"/>
    </row>
    <row r="1120" spans="1:27" x14ac:dyDescent="0.3">
      <c r="A1120" s="18"/>
      <c r="B1120" s="86"/>
      <c r="C1120" s="391" t="s">
        <v>57</v>
      </c>
      <c r="D1120" s="391"/>
      <c r="E1120" s="391"/>
      <c r="F1120" s="329"/>
      <c r="G1120" s="329"/>
      <c r="H1120" s="329"/>
      <c r="I1120" s="329"/>
      <c r="J1120" s="382"/>
      <c r="K1120" s="382"/>
      <c r="L1120" s="329"/>
      <c r="M1120" s="329"/>
      <c r="N1120" s="329"/>
      <c r="O1120" s="329"/>
      <c r="P1120" s="329"/>
      <c r="Q1120" s="329"/>
      <c r="R1120" s="329"/>
      <c r="S1120" s="329"/>
      <c r="T1120" s="329"/>
      <c r="U1120" s="329"/>
      <c r="V1120" s="329"/>
      <c r="W1120" s="329"/>
      <c r="X1120" s="329"/>
      <c r="Y1120" s="329"/>
      <c r="Z1120" s="329"/>
      <c r="AA1120" s="329"/>
    </row>
    <row r="1121" spans="1:27" ht="4.8" customHeight="1" x14ac:dyDescent="0.3">
      <c r="A1121" s="18"/>
      <c r="B1121" s="86"/>
      <c r="C1121" s="86"/>
      <c r="D1121" s="86"/>
      <c r="E1121" s="164"/>
      <c r="F1121" s="329"/>
      <c r="G1121" s="329"/>
      <c r="H1121" s="329"/>
      <c r="I1121" s="329"/>
      <c r="J1121" s="382"/>
      <c r="K1121" s="382"/>
      <c r="L1121" s="329"/>
      <c r="M1121" s="329"/>
      <c r="N1121" s="329"/>
      <c r="O1121" s="329"/>
      <c r="P1121" s="329"/>
      <c r="Q1121" s="329"/>
      <c r="R1121" s="329"/>
      <c r="S1121" s="329"/>
      <c r="T1121" s="329"/>
      <c r="U1121" s="329"/>
      <c r="V1121" s="329"/>
      <c r="W1121" s="329"/>
      <c r="X1121" s="329"/>
      <c r="Y1121" s="329"/>
      <c r="Z1121" s="329"/>
      <c r="AA1121" s="329"/>
    </row>
    <row r="1122" spans="1:27" x14ac:dyDescent="0.3">
      <c r="A1122" s="18"/>
      <c r="B1122" s="86"/>
      <c r="C1122" s="375" t="s">
        <v>58</v>
      </c>
      <c r="D1122" s="375"/>
      <c r="E1122" s="375"/>
      <c r="F1122" s="329">
        <v>384</v>
      </c>
      <c r="G1122" s="329"/>
      <c r="H1122" s="329">
        <v>373</v>
      </c>
      <c r="I1122" s="329"/>
      <c r="J1122" s="382">
        <f t="shared" si="425"/>
        <v>97.135416666666657</v>
      </c>
      <c r="K1122" s="382"/>
      <c r="L1122" s="329">
        <v>0</v>
      </c>
      <c r="M1122" s="329"/>
      <c r="N1122" s="329">
        <v>0</v>
      </c>
      <c r="O1122" s="329"/>
      <c r="P1122" s="329">
        <v>0</v>
      </c>
      <c r="Q1122" s="329"/>
      <c r="R1122" s="329">
        <v>0</v>
      </c>
      <c r="S1122" s="329"/>
      <c r="T1122" s="329">
        <v>0</v>
      </c>
      <c r="U1122" s="329"/>
      <c r="V1122" s="329">
        <v>0</v>
      </c>
      <c r="W1122" s="329"/>
      <c r="X1122" s="329">
        <v>0</v>
      </c>
      <c r="Y1122" s="329"/>
      <c r="Z1122" s="329">
        <v>0</v>
      </c>
      <c r="AA1122" s="329"/>
    </row>
    <row r="1123" spans="1:27" x14ac:dyDescent="0.3">
      <c r="A1123" s="18"/>
      <c r="B1123" s="86"/>
      <c r="C1123" s="391" t="s">
        <v>59</v>
      </c>
      <c r="D1123" s="391"/>
      <c r="E1123" s="391"/>
      <c r="F1123" s="329"/>
      <c r="G1123" s="329"/>
      <c r="H1123" s="329"/>
      <c r="I1123" s="329"/>
      <c r="J1123" s="382"/>
      <c r="K1123" s="382"/>
      <c r="L1123" s="329"/>
      <c r="M1123" s="329"/>
      <c r="N1123" s="329"/>
      <c r="O1123" s="329"/>
      <c r="P1123" s="329"/>
      <c r="Q1123" s="329"/>
      <c r="R1123" s="329"/>
      <c r="S1123" s="329"/>
      <c r="T1123" s="329"/>
      <c r="U1123" s="329"/>
      <c r="V1123" s="329"/>
      <c r="W1123" s="329"/>
      <c r="X1123" s="329"/>
      <c r="Y1123" s="329"/>
      <c r="Z1123" s="329"/>
      <c r="AA1123" s="329"/>
    </row>
    <row r="1124" spans="1:27" ht="13.8" thickBot="1" x14ac:dyDescent="0.35">
      <c r="A1124" s="72"/>
      <c r="B1124" s="73"/>
      <c r="C1124" s="73"/>
      <c r="D1124" s="73"/>
      <c r="E1124" s="371"/>
      <c r="F1124" s="202"/>
      <c r="G1124" s="202"/>
      <c r="H1124" s="202"/>
      <c r="I1124" s="202"/>
      <c r="J1124" s="372"/>
      <c r="K1124" s="372"/>
      <c r="L1124" s="202"/>
      <c r="M1124" s="202"/>
      <c r="N1124" s="372"/>
      <c r="O1124" s="372"/>
      <c r="P1124" s="202"/>
      <c r="Q1124" s="202"/>
      <c r="R1124" s="372"/>
      <c r="S1124" s="372"/>
      <c r="T1124" s="202"/>
      <c r="U1124" s="202"/>
      <c r="V1124" s="372"/>
      <c r="W1124" s="372"/>
      <c r="X1124" s="202"/>
      <c r="Y1124" s="202"/>
      <c r="Z1124" s="372"/>
      <c r="AA1124" s="372"/>
    </row>
    <row r="1125" spans="1:27" x14ac:dyDescent="0.3">
      <c r="A1125" s="353" t="s">
        <v>169</v>
      </c>
      <c r="B1125" s="353"/>
      <c r="C1125" s="353"/>
      <c r="D1125" s="353"/>
      <c r="E1125" s="353"/>
      <c r="F1125" s="353"/>
      <c r="G1125" s="353"/>
      <c r="H1125" s="353"/>
      <c r="I1125" s="353"/>
      <c r="J1125" s="353"/>
      <c r="K1125" s="353"/>
      <c r="L1125" s="353"/>
      <c r="M1125" s="353"/>
      <c r="N1125" s="353"/>
      <c r="O1125" s="353"/>
      <c r="P1125" s="353"/>
      <c r="Q1125" s="353"/>
      <c r="R1125" s="353"/>
      <c r="S1125" s="353"/>
      <c r="T1125" s="353"/>
      <c r="U1125" s="353"/>
      <c r="V1125" s="353"/>
      <c r="W1125" s="353"/>
      <c r="X1125" s="353"/>
      <c r="Y1125" s="353"/>
      <c r="Z1125" s="353"/>
      <c r="AA1125" s="353"/>
    </row>
    <row r="1126" spans="1:27" x14ac:dyDescent="0.3">
      <c r="A1126" s="354" t="s">
        <v>184</v>
      </c>
      <c r="B1126" s="354"/>
      <c r="C1126" s="354"/>
      <c r="D1126" s="354"/>
      <c r="E1126" s="354"/>
      <c r="F1126" s="354"/>
      <c r="G1126" s="354"/>
      <c r="H1126" s="354"/>
      <c r="I1126" s="354"/>
      <c r="J1126" s="354"/>
      <c r="K1126" s="354"/>
      <c r="L1126" s="354"/>
      <c r="M1126" s="354"/>
      <c r="N1126" s="354"/>
      <c r="O1126" s="354"/>
      <c r="P1126" s="354"/>
      <c r="Q1126" s="354"/>
      <c r="R1126" s="354"/>
      <c r="S1126" s="354"/>
      <c r="T1126" s="354"/>
      <c r="U1126" s="354"/>
      <c r="V1126" s="354"/>
      <c r="W1126" s="354"/>
      <c r="X1126" s="354"/>
      <c r="Y1126" s="354"/>
      <c r="Z1126" s="354"/>
      <c r="AA1126" s="354"/>
    </row>
    <row r="1127" spans="1:27" ht="13.8" thickBot="1" x14ac:dyDescent="0.35">
      <c r="A1127" s="18"/>
      <c r="B1127" s="18"/>
      <c r="C1127" s="18"/>
      <c r="D1127" s="18"/>
      <c r="E1127" s="18"/>
      <c r="F1127" s="329"/>
      <c r="G1127" s="329"/>
      <c r="H1127" s="329"/>
      <c r="I1127" s="329"/>
      <c r="J1127" s="330"/>
      <c r="K1127" s="330"/>
      <c r="L1127" s="329"/>
      <c r="M1127" s="329"/>
      <c r="N1127" s="18"/>
      <c r="O1127" s="18"/>
      <c r="P1127" s="329"/>
      <c r="Q1127" s="329"/>
      <c r="R1127" s="330"/>
      <c r="S1127" s="330"/>
      <c r="T1127" s="329"/>
      <c r="U1127" s="329"/>
      <c r="V1127" s="18"/>
      <c r="W1127" s="18"/>
      <c r="X1127" s="329"/>
      <c r="Y1127" s="329"/>
      <c r="Z1127" s="330"/>
      <c r="AA1127" s="330"/>
    </row>
    <row r="1128" spans="1:27" ht="36" customHeight="1" thickBot="1" x14ac:dyDescent="0.35">
      <c r="A1128" s="355"/>
      <c r="B1128" s="317" t="s">
        <v>220</v>
      </c>
      <c r="C1128" s="317"/>
      <c r="D1128" s="317"/>
      <c r="E1128" s="318"/>
      <c r="F1128" s="293" t="s">
        <v>25</v>
      </c>
      <c r="G1128" s="356"/>
      <c r="H1128" s="357" t="s">
        <v>32</v>
      </c>
      <c r="I1128" s="357"/>
      <c r="J1128" s="357"/>
      <c r="K1128" s="358"/>
      <c r="L1128" s="357" t="s">
        <v>21</v>
      </c>
      <c r="M1128" s="357"/>
      <c r="N1128" s="357"/>
      <c r="O1128" s="358"/>
      <c r="P1128" s="357" t="s">
        <v>29</v>
      </c>
      <c r="Q1128" s="357"/>
      <c r="R1128" s="357"/>
      <c r="S1128" s="358"/>
      <c r="T1128" s="357" t="s">
        <v>31</v>
      </c>
      <c r="U1128" s="357"/>
      <c r="V1128" s="357"/>
      <c r="W1128" s="358"/>
      <c r="X1128" s="357" t="s">
        <v>30</v>
      </c>
      <c r="Y1128" s="357"/>
      <c r="Z1128" s="357"/>
      <c r="AA1128" s="358"/>
    </row>
    <row r="1129" spans="1:27" ht="37.200000000000003" customHeight="1" x14ac:dyDescent="0.3">
      <c r="A1129" s="167"/>
      <c r="B1129" s="301"/>
      <c r="C1129" s="301"/>
      <c r="D1129" s="301"/>
      <c r="E1129" s="312"/>
      <c r="F1129" s="298"/>
      <c r="G1129" s="359"/>
      <c r="H1129" s="302" t="s">
        <v>134</v>
      </c>
      <c r="I1129" s="360"/>
      <c r="J1129" s="303" t="s">
        <v>118</v>
      </c>
      <c r="K1129" s="303"/>
      <c r="L1129" s="302" t="s">
        <v>134</v>
      </c>
      <c r="M1129" s="360"/>
      <c r="N1129" s="303" t="s">
        <v>118</v>
      </c>
      <c r="O1129" s="303"/>
      <c r="P1129" s="302" t="s">
        <v>134</v>
      </c>
      <c r="Q1129" s="360"/>
      <c r="R1129" s="303" t="s">
        <v>118</v>
      </c>
      <c r="S1129" s="303"/>
      <c r="T1129" s="302" t="s">
        <v>134</v>
      </c>
      <c r="U1129" s="360"/>
      <c r="V1129" s="303" t="s">
        <v>118</v>
      </c>
      <c r="W1129" s="303"/>
      <c r="X1129" s="302" t="s">
        <v>134</v>
      </c>
      <c r="Y1129" s="360"/>
      <c r="Z1129" s="303" t="s">
        <v>118</v>
      </c>
      <c r="AA1129" s="303"/>
    </row>
    <row r="1130" spans="1:27" ht="18.600000000000001" customHeight="1" thickBot="1" x14ac:dyDescent="0.35">
      <c r="A1130" s="72"/>
      <c r="B1130" s="361"/>
      <c r="C1130" s="361"/>
      <c r="D1130" s="361"/>
      <c r="E1130" s="307"/>
      <c r="F1130" s="362"/>
      <c r="G1130" s="363"/>
      <c r="H1130" s="364"/>
      <c r="I1130" s="364"/>
      <c r="J1130" s="310" t="s">
        <v>62</v>
      </c>
      <c r="K1130" s="310"/>
      <c r="L1130" s="364"/>
      <c r="M1130" s="364"/>
      <c r="N1130" s="310" t="s">
        <v>62</v>
      </c>
      <c r="O1130" s="310"/>
      <c r="P1130" s="364"/>
      <c r="Q1130" s="364"/>
      <c r="R1130" s="310" t="s">
        <v>62</v>
      </c>
      <c r="S1130" s="310"/>
      <c r="T1130" s="364"/>
      <c r="U1130" s="364"/>
      <c r="V1130" s="310" t="s">
        <v>62</v>
      </c>
      <c r="W1130" s="310"/>
      <c r="X1130" s="364"/>
      <c r="Y1130" s="364"/>
      <c r="Z1130" s="310" t="s">
        <v>62</v>
      </c>
      <c r="AA1130" s="310"/>
    </row>
    <row r="1131" spans="1:27" ht="4.8" customHeight="1" x14ac:dyDescent="0.3">
      <c r="A1131" s="355"/>
      <c r="B1131" s="318"/>
      <c r="C1131" s="318"/>
      <c r="D1131" s="318"/>
      <c r="E1131" s="318"/>
      <c r="F1131" s="294"/>
      <c r="G1131" s="356"/>
      <c r="H1131" s="365"/>
      <c r="I1131" s="365"/>
      <c r="J1131" s="322"/>
      <c r="K1131" s="322"/>
      <c r="L1131" s="365"/>
      <c r="M1131" s="365"/>
      <c r="N1131" s="322"/>
      <c r="O1131" s="322"/>
      <c r="P1131" s="365"/>
      <c r="Q1131" s="365"/>
      <c r="R1131" s="322"/>
      <c r="S1131" s="322"/>
      <c r="T1131" s="365"/>
      <c r="U1131" s="365"/>
      <c r="V1131" s="322"/>
      <c r="W1131" s="322"/>
      <c r="X1131" s="365"/>
      <c r="Y1131" s="365"/>
      <c r="Z1131" s="322"/>
      <c r="AA1131" s="322"/>
    </row>
    <row r="1132" spans="1:27" x14ac:dyDescent="0.3">
      <c r="A1132" s="271" t="s">
        <v>158</v>
      </c>
      <c r="B1132" s="271"/>
      <c r="C1132" s="271"/>
      <c r="D1132" s="271"/>
      <c r="E1132" s="271"/>
      <c r="F1132" s="271"/>
      <c r="G1132" s="271"/>
      <c r="H1132" s="271"/>
      <c r="I1132" s="271"/>
      <c r="J1132" s="271"/>
      <c r="K1132" s="271"/>
      <c r="L1132" s="271"/>
      <c r="M1132" s="271"/>
      <c r="N1132" s="271"/>
      <c r="O1132" s="271"/>
      <c r="P1132" s="271"/>
      <c r="Q1132" s="271"/>
      <c r="R1132" s="271"/>
      <c r="S1132" s="271"/>
      <c r="T1132" s="271"/>
      <c r="U1132" s="271"/>
      <c r="V1132" s="271"/>
      <c r="W1132" s="271"/>
      <c r="X1132" s="271"/>
      <c r="Y1132" s="271"/>
      <c r="Z1132" s="271"/>
      <c r="AA1132" s="271"/>
    </row>
    <row r="1133" spans="1:27" x14ac:dyDescent="0.3">
      <c r="A1133" s="272" t="s">
        <v>159</v>
      </c>
      <c r="B1133" s="271"/>
      <c r="C1133" s="271"/>
      <c r="D1133" s="271"/>
      <c r="E1133" s="271"/>
      <c r="F1133" s="271"/>
      <c r="G1133" s="271"/>
      <c r="H1133" s="271"/>
      <c r="I1133" s="271"/>
      <c r="J1133" s="271"/>
      <c r="K1133" s="271"/>
      <c r="L1133" s="271"/>
      <c r="M1133" s="271"/>
      <c r="N1133" s="271"/>
      <c r="O1133" s="271"/>
      <c r="P1133" s="271"/>
      <c r="Q1133" s="271"/>
      <c r="R1133" s="271"/>
      <c r="S1133" s="271"/>
      <c r="T1133" s="271"/>
      <c r="U1133" s="271"/>
      <c r="V1133" s="271"/>
      <c r="W1133" s="271"/>
      <c r="X1133" s="271"/>
      <c r="Y1133" s="271"/>
      <c r="Z1133" s="271"/>
      <c r="AA1133" s="271"/>
    </row>
    <row r="1134" spans="1:27" s="224" customFormat="1" ht="4.8" customHeight="1" x14ac:dyDescent="0.3">
      <c r="A1134" s="366"/>
      <c r="B1134" s="366"/>
      <c r="C1134" s="366"/>
      <c r="D1134" s="366"/>
      <c r="E1134" s="366"/>
      <c r="F1134" s="366"/>
      <c r="G1134" s="366"/>
      <c r="H1134" s="366"/>
      <c r="I1134" s="366"/>
      <c r="J1134" s="366"/>
      <c r="K1134" s="366"/>
      <c r="L1134" s="366"/>
      <c r="M1134" s="366"/>
      <c r="N1134" s="366"/>
      <c r="O1134" s="366"/>
      <c r="P1134" s="366"/>
      <c r="Q1134" s="366"/>
      <c r="R1134" s="366"/>
      <c r="S1134" s="366"/>
      <c r="T1134" s="366"/>
      <c r="U1134" s="366"/>
      <c r="V1134" s="366"/>
      <c r="W1134" s="366"/>
      <c r="X1134" s="366"/>
      <c r="Y1134" s="366"/>
      <c r="Z1134" s="366"/>
      <c r="AA1134" s="366"/>
    </row>
    <row r="1135" spans="1:27" x14ac:dyDescent="0.3">
      <c r="A1135" s="228"/>
      <c r="B1135" s="280" t="s">
        <v>47</v>
      </c>
      <c r="C1135" s="281"/>
      <c r="D1135" s="281"/>
      <c r="E1135" s="114"/>
      <c r="F1135" s="229">
        <f>SUM(F1138:F1166)</f>
        <v>3067</v>
      </c>
      <c r="G1135" s="229"/>
      <c r="H1135" s="229">
        <f>SUM(H1138:H1166)</f>
        <v>2946</v>
      </c>
      <c r="I1135" s="229"/>
      <c r="J1135" s="230">
        <f>H1135/$F1135*100</f>
        <v>96.054776654711446</v>
      </c>
      <c r="K1135" s="230"/>
      <c r="L1135" s="229">
        <v>0</v>
      </c>
      <c r="M1135" s="229"/>
      <c r="N1135" s="230">
        <v>0</v>
      </c>
      <c r="O1135" s="230"/>
      <c r="P1135" s="229">
        <v>0</v>
      </c>
      <c r="Q1135" s="229"/>
      <c r="R1135" s="230">
        <v>0</v>
      </c>
      <c r="S1135" s="230"/>
      <c r="T1135" s="229">
        <v>0</v>
      </c>
      <c r="U1135" s="229"/>
      <c r="V1135" s="230">
        <v>0</v>
      </c>
      <c r="W1135" s="230"/>
      <c r="X1135" s="229">
        <v>0</v>
      </c>
      <c r="Y1135" s="229"/>
      <c r="Z1135" s="230">
        <v>0</v>
      </c>
      <c r="AA1135" s="230"/>
    </row>
    <row r="1136" spans="1:27" x14ac:dyDescent="0.3">
      <c r="A1136" s="228"/>
      <c r="B1136" s="282" t="s">
        <v>46</v>
      </c>
      <c r="C1136" s="281"/>
      <c r="D1136" s="281"/>
      <c r="E1136" s="114"/>
      <c r="F1136" s="229"/>
      <c r="G1136" s="229"/>
      <c r="H1136" s="229"/>
      <c r="I1136" s="229"/>
      <c r="J1136" s="230"/>
      <c r="K1136" s="230"/>
      <c r="L1136" s="229"/>
      <c r="M1136" s="229"/>
      <c r="N1136" s="230"/>
      <c r="O1136" s="230"/>
      <c r="P1136" s="229"/>
      <c r="Q1136" s="229"/>
      <c r="R1136" s="230"/>
      <c r="S1136" s="230"/>
      <c r="T1136" s="229"/>
      <c r="U1136" s="229"/>
      <c r="V1136" s="230"/>
      <c r="W1136" s="230"/>
      <c r="X1136" s="229"/>
      <c r="Y1136" s="229"/>
      <c r="Z1136" s="230"/>
      <c r="AA1136" s="230"/>
    </row>
    <row r="1137" spans="1:28" s="224" customFormat="1" ht="4.8" customHeight="1" x14ac:dyDescent="0.3">
      <c r="A1137" s="18"/>
      <c r="B1137" s="86"/>
      <c r="C1137" s="164"/>
      <c r="D1137" s="164"/>
      <c r="E1137" s="164"/>
      <c r="F1137" s="367"/>
      <c r="G1137" s="367"/>
      <c r="H1137" s="367"/>
      <c r="I1137" s="367"/>
      <c r="J1137" s="327"/>
      <c r="K1137" s="327"/>
      <c r="L1137" s="367"/>
      <c r="M1137" s="367"/>
      <c r="N1137" s="327"/>
      <c r="O1137" s="327"/>
      <c r="P1137" s="367"/>
      <c r="Q1137" s="367"/>
      <c r="R1137" s="327"/>
      <c r="S1137" s="327"/>
      <c r="T1137" s="367"/>
      <c r="U1137" s="367"/>
      <c r="V1137" s="327"/>
      <c r="W1137" s="327"/>
      <c r="X1137" s="367"/>
      <c r="Y1137" s="367"/>
      <c r="Z1137" s="327"/>
      <c r="AA1137" s="327"/>
    </row>
    <row r="1138" spans="1:28" x14ac:dyDescent="0.3">
      <c r="A1138" s="18"/>
      <c r="B1138" s="86"/>
      <c r="C1138" s="258" t="s">
        <v>0</v>
      </c>
      <c r="D1138" s="258"/>
      <c r="E1138" s="258"/>
      <c r="F1138" s="329">
        <v>630</v>
      </c>
      <c r="G1138" s="329"/>
      <c r="H1138" s="329">
        <v>608</v>
      </c>
      <c r="I1138" s="329"/>
      <c r="J1138" s="382">
        <f t="shared" ref="J1138:J1166" si="426">+H1138/$F1138*100</f>
        <v>96.507936507936506</v>
      </c>
      <c r="K1138" s="382"/>
      <c r="L1138" s="329">
        <v>0</v>
      </c>
      <c r="M1138" s="329"/>
      <c r="N1138" s="329">
        <v>0</v>
      </c>
      <c r="O1138" s="329"/>
      <c r="P1138" s="329">
        <v>0</v>
      </c>
      <c r="Q1138" s="329"/>
      <c r="R1138" s="329">
        <v>0</v>
      </c>
      <c r="S1138" s="329"/>
      <c r="T1138" s="329">
        <v>0</v>
      </c>
      <c r="U1138" s="329"/>
      <c r="V1138" s="329">
        <v>0</v>
      </c>
      <c r="W1138" s="329"/>
      <c r="X1138" s="329">
        <v>0</v>
      </c>
      <c r="Y1138" s="329"/>
      <c r="Z1138" s="329">
        <v>0</v>
      </c>
      <c r="AA1138" s="329"/>
      <c r="AB1138" s="224"/>
    </row>
    <row r="1139" spans="1:28" x14ac:dyDescent="0.3">
      <c r="A1139" s="18"/>
      <c r="B1139" s="86"/>
      <c r="C1139" s="370" t="s">
        <v>60</v>
      </c>
      <c r="D1139" s="370"/>
      <c r="E1139" s="370"/>
      <c r="F1139" s="329"/>
      <c r="G1139" s="329"/>
      <c r="H1139" s="329"/>
      <c r="I1139" s="329"/>
      <c r="J1139" s="382"/>
      <c r="K1139" s="382"/>
      <c r="L1139" s="329"/>
      <c r="M1139" s="329"/>
      <c r="N1139" s="329"/>
      <c r="O1139" s="329"/>
      <c r="P1139" s="329"/>
      <c r="Q1139" s="329"/>
      <c r="R1139" s="329"/>
      <c r="S1139" s="329"/>
      <c r="T1139" s="329"/>
      <c r="U1139" s="329"/>
      <c r="V1139" s="329"/>
      <c r="W1139" s="329"/>
      <c r="X1139" s="329"/>
      <c r="Y1139" s="329"/>
      <c r="Z1139" s="329"/>
      <c r="AA1139" s="329"/>
      <c r="AB1139" s="224"/>
    </row>
    <row r="1140" spans="1:28" ht="4.8" customHeight="1" x14ac:dyDescent="0.3">
      <c r="A1140" s="18"/>
      <c r="B1140" s="86"/>
      <c r="C1140" s="164"/>
      <c r="D1140" s="164"/>
      <c r="E1140" s="164"/>
      <c r="F1140" s="329"/>
      <c r="G1140" s="329"/>
      <c r="H1140" s="329"/>
      <c r="I1140" s="329"/>
      <c r="J1140" s="382"/>
      <c r="K1140" s="382"/>
      <c r="L1140" s="329"/>
      <c r="M1140" s="329"/>
      <c r="N1140" s="329"/>
      <c r="O1140" s="329"/>
      <c r="P1140" s="329"/>
      <c r="Q1140" s="329"/>
      <c r="R1140" s="329"/>
      <c r="S1140" s="329"/>
      <c r="T1140" s="329"/>
      <c r="U1140" s="329"/>
      <c r="V1140" s="329"/>
      <c r="W1140" s="329"/>
      <c r="X1140" s="329"/>
      <c r="Y1140" s="329"/>
      <c r="Z1140" s="329"/>
      <c r="AA1140" s="329"/>
      <c r="AB1140" s="224"/>
    </row>
    <row r="1141" spans="1:28" x14ac:dyDescent="0.3">
      <c r="A1141" s="18"/>
      <c r="B1141" s="86"/>
      <c r="C1141" s="258" t="s">
        <v>1</v>
      </c>
      <c r="D1141" s="258"/>
      <c r="E1141" s="258"/>
      <c r="F1141" s="329">
        <v>39</v>
      </c>
      <c r="G1141" s="329"/>
      <c r="H1141" s="329">
        <v>37</v>
      </c>
      <c r="I1141" s="329"/>
      <c r="J1141" s="382">
        <f t="shared" si="426"/>
        <v>94.871794871794862</v>
      </c>
      <c r="K1141" s="382"/>
      <c r="L1141" s="329">
        <v>0</v>
      </c>
      <c r="M1141" s="329"/>
      <c r="N1141" s="329">
        <v>0</v>
      </c>
      <c r="O1141" s="329"/>
      <c r="P1141" s="329">
        <v>0</v>
      </c>
      <c r="Q1141" s="329"/>
      <c r="R1141" s="329">
        <v>0</v>
      </c>
      <c r="S1141" s="329"/>
      <c r="T1141" s="329">
        <v>0</v>
      </c>
      <c r="U1141" s="329"/>
      <c r="V1141" s="329">
        <v>0</v>
      </c>
      <c r="W1141" s="329"/>
      <c r="X1141" s="329">
        <v>0</v>
      </c>
      <c r="Y1141" s="329"/>
      <c r="Z1141" s="329">
        <v>0</v>
      </c>
      <c r="AA1141" s="329"/>
      <c r="AB1141" s="224"/>
    </row>
    <row r="1142" spans="1:28" x14ac:dyDescent="0.3">
      <c r="A1142" s="18"/>
      <c r="B1142" s="86"/>
      <c r="C1142" s="370" t="s">
        <v>61</v>
      </c>
      <c r="D1142" s="370"/>
      <c r="E1142" s="370"/>
      <c r="F1142" s="329"/>
      <c r="G1142" s="329"/>
      <c r="H1142" s="329"/>
      <c r="I1142" s="329"/>
      <c r="J1142" s="382"/>
      <c r="K1142" s="382"/>
      <c r="L1142" s="329"/>
      <c r="M1142" s="329"/>
      <c r="N1142" s="329"/>
      <c r="O1142" s="329"/>
      <c r="P1142" s="329"/>
      <c r="Q1142" s="329"/>
      <c r="R1142" s="329"/>
      <c r="S1142" s="329"/>
      <c r="T1142" s="329"/>
      <c r="U1142" s="329"/>
      <c r="V1142" s="329"/>
      <c r="W1142" s="329"/>
      <c r="X1142" s="329"/>
      <c r="Y1142" s="329"/>
      <c r="Z1142" s="329"/>
      <c r="AA1142" s="329"/>
      <c r="AB1142" s="224"/>
    </row>
    <row r="1143" spans="1:28" ht="4.8" customHeight="1" x14ac:dyDescent="0.3">
      <c r="A1143" s="18"/>
      <c r="B1143" s="86"/>
      <c r="C1143" s="164"/>
      <c r="D1143" s="164"/>
      <c r="E1143" s="164"/>
      <c r="F1143" s="329"/>
      <c r="G1143" s="329"/>
      <c r="H1143" s="329"/>
      <c r="I1143" s="329"/>
      <c r="J1143" s="382"/>
      <c r="K1143" s="382"/>
      <c r="L1143" s="329"/>
      <c r="M1143" s="329"/>
      <c r="N1143" s="329"/>
      <c r="O1143" s="329"/>
      <c r="P1143" s="329"/>
      <c r="Q1143" s="329"/>
      <c r="R1143" s="329"/>
      <c r="S1143" s="329"/>
      <c r="T1143" s="329"/>
      <c r="U1143" s="329"/>
      <c r="V1143" s="329"/>
      <c r="W1143" s="329"/>
      <c r="X1143" s="329"/>
      <c r="Y1143" s="329"/>
      <c r="Z1143" s="329"/>
      <c r="AA1143" s="329"/>
      <c r="AB1143" s="224"/>
    </row>
    <row r="1144" spans="1:28" x14ac:dyDescent="0.3">
      <c r="A1144" s="18"/>
      <c r="B1144" s="86"/>
      <c r="C1144" s="258" t="s">
        <v>2</v>
      </c>
      <c r="D1144" s="258"/>
      <c r="E1144" s="258"/>
      <c r="F1144" s="329">
        <v>173</v>
      </c>
      <c r="G1144" s="329"/>
      <c r="H1144" s="329">
        <v>167</v>
      </c>
      <c r="I1144" s="329"/>
      <c r="J1144" s="382">
        <f t="shared" si="426"/>
        <v>96.531791907514446</v>
      </c>
      <c r="K1144" s="382"/>
      <c r="L1144" s="329">
        <v>0</v>
      </c>
      <c r="M1144" s="329"/>
      <c r="N1144" s="329">
        <v>0</v>
      </c>
      <c r="O1144" s="329"/>
      <c r="P1144" s="329">
        <v>0</v>
      </c>
      <c r="Q1144" s="329"/>
      <c r="R1144" s="329">
        <v>0</v>
      </c>
      <c r="S1144" s="329"/>
      <c r="T1144" s="329">
        <v>0</v>
      </c>
      <c r="U1144" s="329"/>
      <c r="V1144" s="329">
        <v>0</v>
      </c>
      <c r="W1144" s="329"/>
      <c r="X1144" s="329">
        <v>0</v>
      </c>
      <c r="Y1144" s="329"/>
      <c r="Z1144" s="329">
        <v>0</v>
      </c>
      <c r="AA1144" s="329"/>
      <c r="AB1144" s="224"/>
    </row>
    <row r="1145" spans="1:28" x14ac:dyDescent="0.3">
      <c r="A1145" s="18"/>
      <c r="B1145" s="86"/>
      <c r="C1145" s="370" t="s">
        <v>96</v>
      </c>
      <c r="D1145" s="370"/>
      <c r="E1145" s="370"/>
      <c r="F1145" s="329"/>
      <c r="G1145" s="329"/>
      <c r="H1145" s="329"/>
      <c r="I1145" s="329"/>
      <c r="J1145" s="382"/>
      <c r="K1145" s="382"/>
      <c r="L1145" s="329"/>
      <c r="M1145" s="329"/>
      <c r="N1145" s="329"/>
      <c r="O1145" s="329"/>
      <c r="P1145" s="329"/>
      <c r="Q1145" s="329"/>
      <c r="R1145" s="329"/>
      <c r="S1145" s="329"/>
      <c r="T1145" s="329"/>
      <c r="U1145" s="329"/>
      <c r="V1145" s="329"/>
      <c r="W1145" s="329"/>
      <c r="X1145" s="329"/>
      <c r="Y1145" s="329"/>
      <c r="Z1145" s="329"/>
      <c r="AA1145" s="329"/>
      <c r="AB1145" s="224"/>
    </row>
    <row r="1146" spans="1:28" x14ac:dyDescent="0.3">
      <c r="A1146" s="18"/>
      <c r="B1146" s="86"/>
      <c r="C1146" s="22" t="s">
        <v>97</v>
      </c>
      <c r="D1146" s="22"/>
      <c r="E1146" s="22"/>
      <c r="F1146" s="329"/>
      <c r="G1146" s="329"/>
      <c r="H1146" s="329"/>
      <c r="I1146" s="329"/>
      <c r="J1146" s="382"/>
      <c r="K1146" s="382"/>
      <c r="L1146" s="329"/>
      <c r="M1146" s="329"/>
      <c r="N1146" s="329"/>
      <c r="O1146" s="329"/>
      <c r="P1146" s="329"/>
      <c r="Q1146" s="329"/>
      <c r="R1146" s="329"/>
      <c r="S1146" s="329"/>
      <c r="T1146" s="329"/>
      <c r="U1146" s="329"/>
      <c r="V1146" s="329"/>
      <c r="W1146" s="329"/>
      <c r="X1146" s="329"/>
      <c r="Y1146" s="329"/>
      <c r="Z1146" s="329"/>
      <c r="AA1146" s="329"/>
      <c r="AB1146" s="224"/>
    </row>
    <row r="1147" spans="1:28" ht="4.8" customHeight="1" x14ac:dyDescent="0.3">
      <c r="A1147" s="18"/>
      <c r="B1147" s="86"/>
      <c r="C1147" s="164"/>
      <c r="D1147" s="164"/>
      <c r="E1147" s="164"/>
      <c r="F1147" s="329"/>
      <c r="G1147" s="329"/>
      <c r="H1147" s="329"/>
      <c r="I1147" s="329"/>
      <c r="J1147" s="382"/>
      <c r="K1147" s="382"/>
      <c r="L1147" s="329"/>
      <c r="M1147" s="329"/>
      <c r="N1147" s="329"/>
      <c r="O1147" s="329"/>
      <c r="P1147" s="329"/>
      <c r="Q1147" s="329"/>
      <c r="R1147" s="329"/>
      <c r="S1147" s="329"/>
      <c r="T1147" s="329"/>
      <c r="U1147" s="329"/>
      <c r="V1147" s="329"/>
      <c r="W1147" s="329"/>
      <c r="X1147" s="329"/>
      <c r="Y1147" s="329"/>
      <c r="Z1147" s="329"/>
      <c r="AA1147" s="329"/>
      <c r="AB1147" s="224"/>
    </row>
    <row r="1148" spans="1:28" x14ac:dyDescent="0.3">
      <c r="A1148" s="18"/>
      <c r="B1148" s="86"/>
      <c r="C1148" s="258" t="s">
        <v>98</v>
      </c>
      <c r="D1148" s="258"/>
      <c r="E1148" s="258"/>
      <c r="F1148" s="329">
        <v>368</v>
      </c>
      <c r="G1148" s="329"/>
      <c r="H1148" s="329">
        <v>352</v>
      </c>
      <c r="I1148" s="329"/>
      <c r="J1148" s="382">
        <f t="shared" si="426"/>
        <v>95.652173913043484</v>
      </c>
      <c r="K1148" s="382"/>
      <c r="L1148" s="329">
        <v>0</v>
      </c>
      <c r="M1148" s="329"/>
      <c r="N1148" s="329">
        <v>0</v>
      </c>
      <c r="O1148" s="329"/>
      <c r="P1148" s="329">
        <v>0</v>
      </c>
      <c r="Q1148" s="329"/>
      <c r="R1148" s="329">
        <v>0</v>
      </c>
      <c r="S1148" s="329"/>
      <c r="T1148" s="329">
        <v>0</v>
      </c>
      <c r="U1148" s="329"/>
      <c r="V1148" s="329">
        <v>0</v>
      </c>
      <c r="W1148" s="329"/>
      <c r="X1148" s="329">
        <v>0</v>
      </c>
      <c r="Y1148" s="329"/>
      <c r="Z1148" s="329">
        <v>0</v>
      </c>
      <c r="AA1148" s="329"/>
      <c r="AB1148" s="224"/>
    </row>
    <row r="1149" spans="1:28" x14ac:dyDescent="0.3">
      <c r="A1149" s="18"/>
      <c r="B1149" s="86"/>
      <c r="C1149" s="137" t="s">
        <v>99</v>
      </c>
      <c r="D1149" s="137"/>
      <c r="E1149" s="137"/>
      <c r="F1149" s="329"/>
      <c r="G1149" s="329"/>
      <c r="H1149" s="329"/>
      <c r="I1149" s="329"/>
      <c r="J1149" s="382"/>
      <c r="K1149" s="382"/>
      <c r="L1149" s="329"/>
      <c r="M1149" s="329"/>
      <c r="N1149" s="329"/>
      <c r="O1149" s="329"/>
      <c r="P1149" s="329"/>
      <c r="Q1149" s="329"/>
      <c r="R1149" s="329"/>
      <c r="S1149" s="329"/>
      <c r="T1149" s="329"/>
      <c r="U1149" s="329"/>
      <c r="V1149" s="329"/>
      <c r="W1149" s="329"/>
      <c r="X1149" s="329"/>
      <c r="Y1149" s="329"/>
      <c r="Z1149" s="329"/>
      <c r="AA1149" s="329"/>
      <c r="AB1149" s="224"/>
    </row>
    <row r="1150" spans="1:28" x14ac:dyDescent="0.3">
      <c r="A1150" s="18"/>
      <c r="B1150" s="86"/>
      <c r="C1150" s="370" t="s">
        <v>100</v>
      </c>
      <c r="D1150" s="370"/>
      <c r="E1150" s="370"/>
      <c r="F1150" s="329"/>
      <c r="G1150" s="329"/>
      <c r="H1150" s="329"/>
      <c r="I1150" s="329"/>
      <c r="J1150" s="382"/>
      <c r="K1150" s="382"/>
      <c r="L1150" s="329"/>
      <c r="M1150" s="329"/>
      <c r="N1150" s="329"/>
      <c r="O1150" s="329"/>
      <c r="P1150" s="329"/>
      <c r="Q1150" s="329"/>
      <c r="R1150" s="329"/>
      <c r="S1150" s="329"/>
      <c r="T1150" s="329"/>
      <c r="U1150" s="329"/>
      <c r="V1150" s="329"/>
      <c r="W1150" s="329"/>
      <c r="X1150" s="329"/>
      <c r="Y1150" s="329"/>
      <c r="Z1150" s="329"/>
      <c r="AA1150" s="329"/>
      <c r="AB1150" s="224"/>
    </row>
    <row r="1151" spans="1:28" x14ac:dyDescent="0.3">
      <c r="A1151" s="18"/>
      <c r="B1151" s="86"/>
      <c r="C1151" s="22" t="s">
        <v>101</v>
      </c>
      <c r="D1151" s="22"/>
      <c r="E1151" s="22"/>
      <c r="F1151" s="329"/>
      <c r="G1151" s="329"/>
      <c r="H1151" s="329"/>
      <c r="I1151" s="329"/>
      <c r="J1151" s="382"/>
      <c r="K1151" s="382"/>
      <c r="L1151" s="329"/>
      <c r="M1151" s="329"/>
      <c r="N1151" s="329"/>
      <c r="O1151" s="329"/>
      <c r="P1151" s="329"/>
      <c r="Q1151" s="329"/>
      <c r="R1151" s="329"/>
      <c r="S1151" s="329"/>
      <c r="T1151" s="329"/>
      <c r="U1151" s="329"/>
      <c r="V1151" s="329"/>
      <c r="W1151" s="329"/>
      <c r="X1151" s="329"/>
      <c r="Y1151" s="329"/>
      <c r="Z1151" s="329"/>
      <c r="AA1151" s="329"/>
      <c r="AB1151" s="224"/>
    </row>
    <row r="1152" spans="1:28" ht="4.8" customHeight="1" x14ac:dyDescent="0.3">
      <c r="A1152" s="18"/>
      <c r="B1152" s="86"/>
      <c r="C1152" s="164"/>
      <c r="D1152" s="164"/>
      <c r="E1152" s="164"/>
      <c r="F1152" s="329"/>
      <c r="G1152" s="329"/>
      <c r="H1152" s="329"/>
      <c r="I1152" s="329"/>
      <c r="J1152" s="382"/>
      <c r="K1152" s="382"/>
      <c r="L1152" s="329"/>
      <c r="M1152" s="329"/>
      <c r="N1152" s="329"/>
      <c r="O1152" s="329"/>
      <c r="P1152" s="329"/>
      <c r="Q1152" s="329"/>
      <c r="R1152" s="329"/>
      <c r="S1152" s="329"/>
      <c r="T1152" s="329"/>
      <c r="U1152" s="329"/>
      <c r="V1152" s="329"/>
      <c r="W1152" s="329"/>
      <c r="X1152" s="329"/>
      <c r="Y1152" s="329"/>
      <c r="Z1152" s="329"/>
      <c r="AA1152" s="329"/>
      <c r="AB1152" s="224"/>
    </row>
    <row r="1153" spans="1:28" x14ac:dyDescent="0.3">
      <c r="A1153" s="18"/>
      <c r="B1153" s="86"/>
      <c r="C1153" s="258" t="s">
        <v>123</v>
      </c>
      <c r="D1153" s="258"/>
      <c r="E1153" s="258"/>
      <c r="F1153" s="329">
        <v>371</v>
      </c>
      <c r="G1153" s="329"/>
      <c r="H1153" s="329">
        <v>350</v>
      </c>
      <c r="I1153" s="329"/>
      <c r="J1153" s="382">
        <f t="shared" si="426"/>
        <v>94.339622641509436</v>
      </c>
      <c r="K1153" s="382"/>
      <c r="L1153" s="329">
        <v>0</v>
      </c>
      <c r="M1153" s="329"/>
      <c r="N1153" s="329">
        <v>0</v>
      </c>
      <c r="O1153" s="329"/>
      <c r="P1153" s="329">
        <v>0</v>
      </c>
      <c r="Q1153" s="329"/>
      <c r="R1153" s="329">
        <v>0</v>
      </c>
      <c r="S1153" s="329"/>
      <c r="T1153" s="329">
        <v>0</v>
      </c>
      <c r="U1153" s="329"/>
      <c r="V1153" s="329">
        <v>0</v>
      </c>
      <c r="W1153" s="329"/>
      <c r="X1153" s="329">
        <v>0</v>
      </c>
      <c r="Y1153" s="329"/>
      <c r="Z1153" s="329">
        <v>0</v>
      </c>
      <c r="AA1153" s="329"/>
      <c r="AB1153" s="224"/>
    </row>
    <row r="1154" spans="1:28" x14ac:dyDescent="0.3">
      <c r="A1154" s="18"/>
      <c r="B1154" s="86"/>
      <c r="C1154" s="137" t="s">
        <v>102</v>
      </c>
      <c r="D1154" s="137"/>
      <c r="E1154" s="137"/>
      <c r="F1154" s="329"/>
      <c r="G1154" s="329"/>
      <c r="H1154" s="329"/>
      <c r="I1154" s="329"/>
      <c r="J1154" s="382"/>
      <c r="K1154" s="382"/>
      <c r="L1154" s="329"/>
      <c r="M1154" s="329"/>
      <c r="N1154" s="329"/>
      <c r="O1154" s="329"/>
      <c r="P1154" s="329"/>
      <c r="Q1154" s="329"/>
      <c r="R1154" s="329"/>
      <c r="S1154" s="329"/>
      <c r="T1154" s="329"/>
      <c r="U1154" s="329"/>
      <c r="V1154" s="329"/>
      <c r="W1154" s="329"/>
      <c r="X1154" s="329"/>
      <c r="Y1154" s="329"/>
      <c r="Z1154" s="329"/>
      <c r="AA1154" s="329"/>
      <c r="AB1154" s="224"/>
    </row>
    <row r="1155" spans="1:28" x14ac:dyDescent="0.3">
      <c r="A1155" s="18"/>
      <c r="B1155" s="86"/>
      <c r="C1155" s="370" t="s">
        <v>170</v>
      </c>
      <c r="D1155" s="370"/>
      <c r="E1155" s="370"/>
      <c r="F1155" s="329"/>
      <c r="G1155" s="329"/>
      <c r="H1155" s="329"/>
      <c r="I1155" s="329"/>
      <c r="J1155" s="382"/>
      <c r="K1155" s="382"/>
      <c r="L1155" s="329"/>
      <c r="M1155" s="329"/>
      <c r="N1155" s="329"/>
      <c r="O1155" s="329"/>
      <c r="P1155" s="329"/>
      <c r="Q1155" s="329"/>
      <c r="R1155" s="329"/>
      <c r="S1155" s="329"/>
      <c r="T1155" s="329"/>
      <c r="U1155" s="329"/>
      <c r="V1155" s="329"/>
      <c r="W1155" s="329"/>
      <c r="X1155" s="329"/>
      <c r="Y1155" s="329"/>
      <c r="Z1155" s="329"/>
      <c r="AA1155" s="329"/>
      <c r="AB1155" s="224"/>
    </row>
    <row r="1156" spans="1:28" x14ac:dyDescent="0.3">
      <c r="A1156" s="18"/>
      <c r="B1156" s="86"/>
      <c r="C1156" s="22" t="s">
        <v>105</v>
      </c>
      <c r="D1156" s="22"/>
      <c r="E1156" s="22"/>
      <c r="F1156" s="329"/>
      <c r="G1156" s="329"/>
      <c r="H1156" s="329"/>
      <c r="I1156" s="329"/>
      <c r="J1156" s="382"/>
      <c r="K1156" s="382"/>
      <c r="L1156" s="329"/>
      <c r="M1156" s="329"/>
      <c r="N1156" s="329"/>
      <c r="O1156" s="329"/>
      <c r="P1156" s="329"/>
      <c r="Q1156" s="329"/>
      <c r="R1156" s="329"/>
      <c r="S1156" s="329"/>
      <c r="T1156" s="329"/>
      <c r="U1156" s="329"/>
      <c r="V1156" s="329"/>
      <c r="W1156" s="329"/>
      <c r="X1156" s="329"/>
      <c r="Y1156" s="329"/>
      <c r="Z1156" s="329"/>
      <c r="AA1156" s="329"/>
      <c r="AB1156" s="224"/>
    </row>
    <row r="1157" spans="1:28" ht="4.8" customHeight="1" x14ac:dyDescent="0.3">
      <c r="A1157" s="18"/>
      <c r="B1157" s="86"/>
      <c r="C1157" s="164"/>
      <c r="D1157" s="164"/>
      <c r="E1157" s="164"/>
      <c r="F1157" s="329"/>
      <c r="G1157" s="329"/>
      <c r="H1157" s="329"/>
      <c r="I1157" s="329"/>
      <c r="J1157" s="382"/>
      <c r="K1157" s="382"/>
      <c r="L1157" s="329"/>
      <c r="M1157" s="329"/>
      <c r="N1157" s="329"/>
      <c r="O1157" s="329"/>
      <c r="P1157" s="329"/>
      <c r="Q1157" s="329"/>
      <c r="R1157" s="329"/>
      <c r="S1157" s="329"/>
      <c r="T1157" s="329"/>
      <c r="U1157" s="329"/>
      <c r="V1157" s="329"/>
      <c r="W1157" s="329"/>
      <c r="X1157" s="329"/>
      <c r="Y1157" s="329"/>
      <c r="Z1157" s="329"/>
      <c r="AA1157" s="329"/>
      <c r="AB1157" s="224"/>
    </row>
    <row r="1158" spans="1:28" x14ac:dyDescent="0.3">
      <c r="A1158" s="18"/>
      <c r="B1158" s="86"/>
      <c r="C1158" s="258" t="s">
        <v>110</v>
      </c>
      <c r="D1158" s="258"/>
      <c r="E1158" s="258"/>
      <c r="F1158" s="329">
        <v>400</v>
      </c>
      <c r="G1158" s="329"/>
      <c r="H1158" s="329">
        <v>380</v>
      </c>
      <c r="I1158" s="329"/>
      <c r="J1158" s="382">
        <f t="shared" si="426"/>
        <v>95</v>
      </c>
      <c r="K1158" s="382"/>
      <c r="L1158" s="329">
        <v>0</v>
      </c>
      <c r="M1158" s="329"/>
      <c r="N1158" s="329">
        <v>0</v>
      </c>
      <c r="O1158" s="329"/>
      <c r="P1158" s="329">
        <v>0</v>
      </c>
      <c r="Q1158" s="329"/>
      <c r="R1158" s="329">
        <v>0</v>
      </c>
      <c r="S1158" s="329"/>
      <c r="T1158" s="329">
        <v>0</v>
      </c>
      <c r="U1158" s="329"/>
      <c r="V1158" s="329">
        <v>0</v>
      </c>
      <c r="W1158" s="329"/>
      <c r="X1158" s="329">
        <v>0</v>
      </c>
      <c r="Y1158" s="329"/>
      <c r="Z1158" s="329">
        <v>0</v>
      </c>
      <c r="AA1158" s="329"/>
      <c r="AB1158" s="224"/>
    </row>
    <row r="1159" spans="1:28" x14ac:dyDescent="0.3">
      <c r="A1159" s="18"/>
      <c r="B1159" s="86"/>
      <c r="C1159" s="258" t="s">
        <v>111</v>
      </c>
      <c r="D1159" s="258"/>
      <c r="E1159" s="258"/>
      <c r="F1159" s="329"/>
      <c r="G1159" s="329"/>
      <c r="H1159" s="329"/>
      <c r="I1159" s="329"/>
      <c r="J1159" s="382"/>
      <c r="K1159" s="382"/>
      <c r="L1159" s="329"/>
      <c r="M1159" s="329"/>
      <c r="N1159" s="329"/>
      <c r="O1159" s="329"/>
      <c r="P1159" s="329"/>
      <c r="Q1159" s="329"/>
      <c r="R1159" s="329"/>
      <c r="S1159" s="329"/>
      <c r="T1159" s="329"/>
      <c r="U1159" s="329"/>
      <c r="V1159" s="329"/>
      <c r="W1159" s="329"/>
      <c r="X1159" s="329"/>
      <c r="Y1159" s="329"/>
      <c r="Z1159" s="329"/>
      <c r="AA1159" s="329"/>
      <c r="AB1159" s="224"/>
    </row>
    <row r="1160" spans="1:28" x14ac:dyDescent="0.3">
      <c r="A1160" s="18"/>
      <c r="B1160" s="86"/>
      <c r="C1160" s="370" t="s">
        <v>171</v>
      </c>
      <c r="D1160" s="370"/>
      <c r="E1160" s="370"/>
      <c r="F1160" s="329"/>
      <c r="G1160" s="329"/>
      <c r="H1160" s="329"/>
      <c r="I1160" s="329"/>
      <c r="J1160" s="382"/>
      <c r="K1160" s="382"/>
      <c r="L1160" s="329"/>
      <c r="M1160" s="329"/>
      <c r="N1160" s="329"/>
      <c r="O1160" s="329"/>
      <c r="P1160" s="329"/>
      <c r="Q1160" s="329"/>
      <c r="R1160" s="329"/>
      <c r="S1160" s="329"/>
      <c r="T1160" s="329"/>
      <c r="U1160" s="329"/>
      <c r="V1160" s="329"/>
      <c r="W1160" s="329"/>
      <c r="X1160" s="329"/>
      <c r="Y1160" s="329"/>
      <c r="Z1160" s="329"/>
      <c r="AA1160" s="329"/>
      <c r="AB1160" s="224"/>
    </row>
    <row r="1161" spans="1:28" x14ac:dyDescent="0.3">
      <c r="A1161" s="18"/>
      <c r="B1161" s="86"/>
      <c r="C1161" s="370" t="s">
        <v>172</v>
      </c>
      <c r="D1161" s="370"/>
      <c r="E1161" s="370"/>
      <c r="F1161" s="329"/>
      <c r="G1161" s="329"/>
      <c r="H1161" s="329"/>
      <c r="I1161" s="329"/>
      <c r="J1161" s="382"/>
      <c r="K1161" s="382"/>
      <c r="L1161" s="329"/>
      <c r="M1161" s="329"/>
      <c r="N1161" s="329"/>
      <c r="O1161" s="329"/>
      <c r="P1161" s="329"/>
      <c r="Q1161" s="329"/>
      <c r="R1161" s="329"/>
      <c r="S1161" s="329"/>
      <c r="T1161" s="329"/>
      <c r="U1161" s="329"/>
      <c r="V1161" s="329"/>
      <c r="W1161" s="329"/>
      <c r="X1161" s="329"/>
      <c r="Y1161" s="329"/>
      <c r="Z1161" s="329"/>
      <c r="AA1161" s="329"/>
      <c r="AB1161" s="224"/>
    </row>
    <row r="1162" spans="1:28" ht="4.8" customHeight="1" x14ac:dyDescent="0.3">
      <c r="A1162" s="18"/>
      <c r="B1162" s="86"/>
      <c r="C1162" s="164"/>
      <c r="D1162" s="164"/>
      <c r="E1162" s="164"/>
      <c r="F1162" s="329"/>
      <c r="G1162" s="329"/>
      <c r="H1162" s="329"/>
      <c r="I1162" s="329"/>
      <c r="J1162" s="382"/>
      <c r="K1162" s="382"/>
      <c r="L1162" s="329"/>
      <c r="M1162" s="329"/>
      <c r="N1162" s="329"/>
      <c r="O1162" s="329"/>
      <c r="P1162" s="329"/>
      <c r="Q1162" s="329"/>
      <c r="R1162" s="329"/>
      <c r="S1162" s="329"/>
      <c r="T1162" s="329"/>
      <c r="U1162" s="329"/>
      <c r="V1162" s="329"/>
      <c r="W1162" s="329"/>
      <c r="X1162" s="329"/>
      <c r="Y1162" s="329"/>
      <c r="Z1162" s="329"/>
      <c r="AA1162" s="329"/>
      <c r="AB1162" s="224"/>
    </row>
    <row r="1163" spans="1:28" x14ac:dyDescent="0.3">
      <c r="A1163" s="18"/>
      <c r="B1163" s="86"/>
      <c r="C1163" s="258" t="s">
        <v>3</v>
      </c>
      <c r="D1163" s="258"/>
      <c r="E1163" s="258"/>
      <c r="F1163" s="329">
        <v>370</v>
      </c>
      <c r="G1163" s="329"/>
      <c r="H1163" s="329">
        <v>357</v>
      </c>
      <c r="I1163" s="329"/>
      <c r="J1163" s="382">
        <f t="shared" si="426"/>
        <v>96.486486486486484</v>
      </c>
      <c r="K1163" s="382"/>
      <c r="L1163" s="329">
        <v>0</v>
      </c>
      <c r="M1163" s="329"/>
      <c r="N1163" s="329">
        <v>0</v>
      </c>
      <c r="O1163" s="329"/>
      <c r="P1163" s="329">
        <v>0</v>
      </c>
      <c r="Q1163" s="329"/>
      <c r="R1163" s="329">
        <v>0</v>
      </c>
      <c r="S1163" s="329"/>
      <c r="T1163" s="329">
        <v>0</v>
      </c>
      <c r="U1163" s="329"/>
      <c r="V1163" s="329">
        <v>0</v>
      </c>
      <c r="W1163" s="329"/>
      <c r="X1163" s="329">
        <v>0</v>
      </c>
      <c r="Y1163" s="329"/>
      <c r="Z1163" s="329">
        <v>0</v>
      </c>
      <c r="AA1163" s="329"/>
    </row>
    <row r="1164" spans="1:28" x14ac:dyDescent="0.3">
      <c r="A1164" s="18"/>
      <c r="B1164" s="86"/>
      <c r="C1164" s="370" t="s">
        <v>65</v>
      </c>
      <c r="D1164" s="370"/>
      <c r="E1164" s="370"/>
      <c r="F1164" s="329"/>
      <c r="G1164" s="329"/>
      <c r="H1164" s="329"/>
      <c r="I1164" s="329"/>
      <c r="J1164" s="382"/>
      <c r="K1164" s="382"/>
      <c r="L1164" s="329"/>
      <c r="M1164" s="329"/>
      <c r="N1164" s="329"/>
      <c r="O1164" s="329"/>
      <c r="P1164" s="329"/>
      <c r="Q1164" s="329"/>
      <c r="R1164" s="329"/>
      <c r="S1164" s="329"/>
      <c r="T1164" s="329"/>
      <c r="U1164" s="329"/>
      <c r="V1164" s="329"/>
      <c r="W1164" s="329"/>
      <c r="X1164" s="329"/>
      <c r="Y1164" s="329"/>
      <c r="Z1164" s="329"/>
      <c r="AA1164" s="329"/>
    </row>
    <row r="1165" spans="1:28" ht="4.8" customHeight="1" x14ac:dyDescent="0.3">
      <c r="A1165" s="18"/>
      <c r="B1165" s="86"/>
      <c r="C1165" s="164"/>
      <c r="D1165" s="164"/>
      <c r="E1165" s="164"/>
      <c r="F1165" s="329"/>
      <c r="G1165" s="329"/>
      <c r="H1165" s="329"/>
      <c r="I1165" s="329"/>
      <c r="J1165" s="382"/>
      <c r="K1165" s="382"/>
      <c r="L1165" s="329"/>
      <c r="M1165" s="329"/>
      <c r="N1165" s="329"/>
      <c r="O1165" s="329"/>
      <c r="P1165" s="329"/>
      <c r="Q1165" s="329"/>
      <c r="R1165" s="329"/>
      <c r="S1165" s="329"/>
      <c r="T1165" s="329"/>
      <c r="U1165" s="329"/>
      <c r="V1165" s="329"/>
      <c r="W1165" s="329"/>
      <c r="X1165" s="329"/>
      <c r="Y1165" s="329"/>
      <c r="Z1165" s="329"/>
      <c r="AA1165" s="329"/>
    </row>
    <row r="1166" spans="1:28" x14ac:dyDescent="0.3">
      <c r="A1166" s="18"/>
      <c r="B1166" s="86"/>
      <c r="C1166" s="258" t="s">
        <v>124</v>
      </c>
      <c r="D1166" s="258"/>
      <c r="E1166" s="258"/>
      <c r="F1166" s="329">
        <v>716</v>
      </c>
      <c r="G1166" s="329"/>
      <c r="H1166" s="329">
        <v>695</v>
      </c>
      <c r="I1166" s="329"/>
      <c r="J1166" s="382">
        <f t="shared" si="426"/>
        <v>97.067039106145245</v>
      </c>
      <c r="K1166" s="382"/>
      <c r="L1166" s="329">
        <v>0</v>
      </c>
      <c r="M1166" s="329"/>
      <c r="N1166" s="329">
        <v>0</v>
      </c>
      <c r="O1166" s="329"/>
      <c r="P1166" s="329">
        <v>0</v>
      </c>
      <c r="Q1166" s="329"/>
      <c r="R1166" s="329">
        <v>0</v>
      </c>
      <c r="S1166" s="329"/>
      <c r="T1166" s="329">
        <v>0</v>
      </c>
      <c r="U1166" s="329"/>
      <c r="V1166" s="329">
        <v>0</v>
      </c>
      <c r="W1166" s="329"/>
      <c r="X1166" s="329">
        <v>0</v>
      </c>
      <c r="Y1166" s="329"/>
      <c r="Z1166" s="329">
        <v>0</v>
      </c>
      <c r="AA1166" s="329"/>
    </row>
    <row r="1167" spans="1:28" x14ac:dyDescent="0.3">
      <c r="A1167" s="18"/>
      <c r="B1167" s="86"/>
      <c r="C1167" s="258" t="s">
        <v>125</v>
      </c>
      <c r="D1167" s="258"/>
      <c r="E1167" s="258"/>
      <c r="F1167" s="329"/>
      <c r="G1167" s="329"/>
      <c r="H1167" s="329"/>
      <c r="I1167" s="329"/>
      <c r="J1167" s="382"/>
      <c r="K1167" s="382"/>
      <c r="L1167" s="329"/>
      <c r="M1167" s="329"/>
      <c r="N1167" s="329"/>
      <c r="O1167" s="329"/>
      <c r="P1167" s="329"/>
      <c r="Q1167" s="329"/>
      <c r="R1167" s="329"/>
      <c r="S1167" s="329"/>
      <c r="T1167" s="329"/>
      <c r="U1167" s="329"/>
      <c r="V1167" s="329"/>
      <c r="W1167" s="329"/>
      <c r="X1167" s="329"/>
      <c r="Y1167" s="329"/>
      <c r="Z1167" s="329"/>
      <c r="AA1167" s="329"/>
    </row>
    <row r="1168" spans="1:28" x14ac:dyDescent="0.3">
      <c r="A1168" s="18"/>
      <c r="B1168" s="86"/>
      <c r="C1168" s="370" t="s">
        <v>126</v>
      </c>
      <c r="D1168" s="370"/>
      <c r="E1168" s="370"/>
      <c r="F1168" s="329"/>
      <c r="G1168" s="329"/>
      <c r="H1168" s="329"/>
      <c r="I1168" s="329"/>
      <c r="J1168" s="382"/>
      <c r="K1168" s="382"/>
      <c r="L1168" s="329"/>
      <c r="M1168" s="329"/>
      <c r="N1168" s="329"/>
      <c r="O1168" s="329"/>
      <c r="P1168" s="329"/>
      <c r="Q1168" s="329"/>
      <c r="R1168" s="329"/>
      <c r="S1168" s="329"/>
      <c r="T1168" s="329"/>
      <c r="U1168" s="329"/>
      <c r="V1168" s="329"/>
      <c r="W1168" s="329"/>
      <c r="X1168" s="329"/>
      <c r="Y1168" s="329"/>
      <c r="Z1168" s="329"/>
      <c r="AA1168" s="329"/>
    </row>
    <row r="1169" spans="1:27" x14ac:dyDescent="0.3">
      <c r="A1169" s="18"/>
      <c r="B1169" s="86"/>
      <c r="C1169" s="22" t="s">
        <v>109</v>
      </c>
      <c r="D1169" s="164"/>
      <c r="E1169" s="164"/>
      <c r="F1169" s="329"/>
      <c r="G1169" s="329"/>
      <c r="H1169" s="329"/>
      <c r="I1169" s="329"/>
      <c r="J1169" s="382"/>
      <c r="K1169" s="382"/>
      <c r="L1169" s="329"/>
      <c r="M1169" s="329"/>
      <c r="N1169" s="329"/>
      <c r="O1169" s="329"/>
      <c r="P1169" s="329"/>
      <c r="Q1169" s="329"/>
      <c r="R1169" s="329"/>
      <c r="S1169" s="329"/>
      <c r="T1169" s="329"/>
      <c r="U1169" s="329"/>
      <c r="V1169" s="329"/>
      <c r="W1169" s="329"/>
      <c r="X1169" s="329"/>
      <c r="Y1169" s="329"/>
      <c r="Z1169" s="329"/>
      <c r="AA1169" s="329"/>
    </row>
    <row r="1170" spans="1:27" ht="13.8" thickBot="1" x14ac:dyDescent="0.35">
      <c r="A1170" s="72"/>
      <c r="B1170" s="73"/>
      <c r="C1170" s="371"/>
      <c r="D1170" s="371"/>
      <c r="E1170" s="371"/>
      <c r="F1170" s="202"/>
      <c r="G1170" s="202"/>
      <c r="H1170" s="202"/>
      <c r="I1170" s="202"/>
      <c r="J1170" s="372"/>
      <c r="K1170" s="372"/>
      <c r="L1170" s="202"/>
      <c r="M1170" s="202"/>
      <c r="N1170" s="372"/>
      <c r="O1170" s="372"/>
      <c r="P1170" s="202"/>
      <c r="Q1170" s="202"/>
      <c r="R1170" s="372"/>
      <c r="S1170" s="372"/>
      <c r="T1170" s="202"/>
      <c r="U1170" s="202"/>
      <c r="V1170" s="372"/>
      <c r="W1170" s="372"/>
      <c r="X1170" s="202"/>
      <c r="Y1170" s="202"/>
      <c r="Z1170" s="372"/>
      <c r="AA1170" s="372"/>
    </row>
    <row r="1171" spans="1:27" x14ac:dyDescent="0.3">
      <c r="A1171" s="353" t="s">
        <v>169</v>
      </c>
      <c r="B1171" s="353"/>
      <c r="C1171" s="353"/>
      <c r="D1171" s="353"/>
      <c r="E1171" s="353"/>
      <c r="F1171" s="353"/>
      <c r="G1171" s="353"/>
      <c r="H1171" s="353"/>
      <c r="I1171" s="353"/>
      <c r="J1171" s="353"/>
      <c r="K1171" s="353"/>
      <c r="L1171" s="353"/>
      <c r="M1171" s="353"/>
      <c r="N1171" s="353"/>
      <c r="O1171" s="353"/>
      <c r="P1171" s="353"/>
      <c r="Q1171" s="353"/>
      <c r="R1171" s="353"/>
      <c r="S1171" s="353"/>
      <c r="T1171" s="353"/>
      <c r="U1171" s="353"/>
      <c r="V1171" s="353"/>
      <c r="W1171" s="353"/>
      <c r="X1171" s="353"/>
      <c r="Y1171" s="353"/>
      <c r="Z1171" s="353"/>
      <c r="AA1171" s="353"/>
    </row>
    <row r="1172" spans="1:27" x14ac:dyDescent="0.3">
      <c r="A1172" s="354" t="s">
        <v>184</v>
      </c>
      <c r="B1172" s="354"/>
      <c r="C1172" s="354"/>
      <c r="D1172" s="354"/>
      <c r="E1172" s="354"/>
      <c r="F1172" s="354"/>
      <c r="G1172" s="354"/>
      <c r="H1172" s="354"/>
      <c r="I1172" s="354"/>
      <c r="J1172" s="354"/>
      <c r="K1172" s="354"/>
      <c r="L1172" s="354"/>
      <c r="M1172" s="354"/>
      <c r="N1172" s="354"/>
      <c r="O1172" s="354"/>
      <c r="P1172" s="354"/>
      <c r="Q1172" s="354"/>
      <c r="R1172" s="354"/>
      <c r="S1172" s="354"/>
      <c r="T1172" s="354"/>
      <c r="U1172" s="354"/>
      <c r="V1172" s="354"/>
      <c r="W1172" s="354"/>
      <c r="X1172" s="354"/>
      <c r="Y1172" s="354"/>
      <c r="Z1172" s="354"/>
      <c r="AA1172" s="354"/>
    </row>
    <row r="1173" spans="1:27" ht="13.8" thickBot="1" x14ac:dyDescent="0.35">
      <c r="A1173" s="18"/>
      <c r="B1173" s="18"/>
      <c r="C1173" s="18"/>
      <c r="D1173" s="18"/>
      <c r="E1173" s="18"/>
      <c r="F1173" s="329"/>
      <c r="G1173" s="329"/>
      <c r="H1173" s="329"/>
      <c r="I1173" s="329"/>
      <c r="J1173" s="330"/>
      <c r="K1173" s="330"/>
      <c r="L1173" s="329"/>
      <c r="M1173" s="329"/>
      <c r="N1173" s="18"/>
      <c r="O1173" s="18"/>
      <c r="P1173" s="329"/>
      <c r="Q1173" s="329"/>
      <c r="R1173" s="330"/>
      <c r="S1173" s="330"/>
      <c r="T1173" s="329"/>
      <c r="U1173" s="329"/>
      <c r="V1173" s="18"/>
      <c r="W1173" s="18"/>
      <c r="X1173" s="329"/>
      <c r="Y1173" s="329"/>
      <c r="Z1173" s="330"/>
      <c r="AA1173" s="330"/>
    </row>
    <row r="1174" spans="1:27" ht="36" customHeight="1" thickBot="1" x14ac:dyDescent="0.35">
      <c r="A1174" s="355"/>
      <c r="B1174" s="317" t="s">
        <v>220</v>
      </c>
      <c r="C1174" s="317"/>
      <c r="D1174" s="317"/>
      <c r="E1174" s="318"/>
      <c r="F1174" s="293" t="s">
        <v>25</v>
      </c>
      <c r="G1174" s="356"/>
      <c r="H1174" s="357" t="s">
        <v>32</v>
      </c>
      <c r="I1174" s="357"/>
      <c r="J1174" s="357"/>
      <c r="K1174" s="358"/>
      <c r="L1174" s="357" t="s">
        <v>21</v>
      </c>
      <c r="M1174" s="357"/>
      <c r="N1174" s="357"/>
      <c r="O1174" s="358"/>
      <c r="P1174" s="357" t="s">
        <v>29</v>
      </c>
      <c r="Q1174" s="357"/>
      <c r="R1174" s="357"/>
      <c r="S1174" s="358"/>
      <c r="T1174" s="357" t="s">
        <v>31</v>
      </c>
      <c r="U1174" s="357"/>
      <c r="V1174" s="357"/>
      <c r="W1174" s="358"/>
      <c r="X1174" s="357" t="s">
        <v>30</v>
      </c>
      <c r="Y1174" s="357"/>
      <c r="Z1174" s="357"/>
      <c r="AA1174" s="358"/>
    </row>
    <row r="1175" spans="1:27" ht="37.200000000000003" customHeight="1" x14ac:dyDescent="0.3">
      <c r="A1175" s="167"/>
      <c r="B1175" s="301"/>
      <c r="C1175" s="301"/>
      <c r="D1175" s="301"/>
      <c r="E1175" s="312"/>
      <c r="F1175" s="298"/>
      <c r="G1175" s="359"/>
      <c r="H1175" s="302" t="s">
        <v>134</v>
      </c>
      <c r="I1175" s="360"/>
      <c r="J1175" s="303" t="s">
        <v>118</v>
      </c>
      <c r="K1175" s="303"/>
      <c r="L1175" s="302" t="s">
        <v>134</v>
      </c>
      <c r="M1175" s="360"/>
      <c r="N1175" s="303" t="s">
        <v>118</v>
      </c>
      <c r="O1175" s="303"/>
      <c r="P1175" s="302" t="s">
        <v>134</v>
      </c>
      <c r="Q1175" s="360"/>
      <c r="R1175" s="303" t="s">
        <v>118</v>
      </c>
      <c r="S1175" s="303"/>
      <c r="T1175" s="302" t="s">
        <v>134</v>
      </c>
      <c r="U1175" s="360"/>
      <c r="V1175" s="303" t="s">
        <v>118</v>
      </c>
      <c r="W1175" s="303"/>
      <c r="X1175" s="302" t="s">
        <v>134</v>
      </c>
      <c r="Y1175" s="360"/>
      <c r="Z1175" s="303" t="s">
        <v>118</v>
      </c>
      <c r="AA1175" s="303"/>
    </row>
    <row r="1176" spans="1:27" ht="18.600000000000001" customHeight="1" thickBot="1" x14ac:dyDescent="0.35">
      <c r="A1176" s="72"/>
      <c r="B1176" s="361"/>
      <c r="C1176" s="361"/>
      <c r="D1176" s="361"/>
      <c r="E1176" s="307"/>
      <c r="F1176" s="362"/>
      <c r="G1176" s="363"/>
      <c r="H1176" s="364"/>
      <c r="I1176" s="364"/>
      <c r="J1176" s="310" t="s">
        <v>62</v>
      </c>
      <c r="K1176" s="310"/>
      <c r="L1176" s="364"/>
      <c r="M1176" s="364"/>
      <c r="N1176" s="310" t="s">
        <v>62</v>
      </c>
      <c r="O1176" s="310"/>
      <c r="P1176" s="364"/>
      <c r="Q1176" s="364"/>
      <c r="R1176" s="310" t="s">
        <v>62</v>
      </c>
      <c r="S1176" s="310"/>
      <c r="T1176" s="364"/>
      <c r="U1176" s="364"/>
      <c r="V1176" s="310" t="s">
        <v>62</v>
      </c>
      <c r="W1176" s="310"/>
      <c r="X1176" s="364"/>
      <c r="Y1176" s="364"/>
      <c r="Z1176" s="310" t="s">
        <v>62</v>
      </c>
      <c r="AA1176" s="310"/>
    </row>
    <row r="1177" spans="1:27" ht="4.8" customHeight="1" x14ac:dyDescent="0.3">
      <c r="A1177" s="355"/>
      <c r="B1177" s="318"/>
      <c r="C1177" s="318"/>
      <c r="D1177" s="318"/>
      <c r="E1177" s="318"/>
      <c r="F1177" s="294"/>
      <c r="G1177" s="356"/>
      <c r="H1177" s="365"/>
      <c r="I1177" s="365"/>
      <c r="J1177" s="322"/>
      <c r="K1177" s="322"/>
      <c r="L1177" s="365"/>
      <c r="M1177" s="365"/>
      <c r="N1177" s="322"/>
      <c r="O1177" s="322"/>
      <c r="P1177" s="365"/>
      <c r="Q1177" s="365"/>
      <c r="R1177" s="322"/>
      <c r="S1177" s="322"/>
      <c r="T1177" s="365"/>
      <c r="U1177" s="365"/>
      <c r="V1177" s="322"/>
      <c r="W1177" s="322"/>
      <c r="X1177" s="365"/>
      <c r="Y1177" s="365"/>
      <c r="Z1177" s="322"/>
      <c r="AA1177" s="322"/>
    </row>
    <row r="1178" spans="1:27" x14ac:dyDescent="0.3">
      <c r="A1178" s="271" t="s">
        <v>158</v>
      </c>
      <c r="B1178" s="271"/>
      <c r="C1178" s="271"/>
      <c r="D1178" s="271"/>
      <c r="E1178" s="271"/>
      <c r="F1178" s="271"/>
      <c r="G1178" s="271"/>
      <c r="H1178" s="271"/>
      <c r="I1178" s="271"/>
      <c r="J1178" s="271"/>
      <c r="K1178" s="271"/>
      <c r="L1178" s="271"/>
      <c r="M1178" s="271"/>
      <c r="N1178" s="271"/>
      <c r="O1178" s="271"/>
      <c r="P1178" s="271"/>
      <c r="Q1178" s="271"/>
      <c r="R1178" s="271"/>
      <c r="S1178" s="271"/>
      <c r="T1178" s="271"/>
      <c r="U1178" s="271"/>
      <c r="V1178" s="271"/>
      <c r="W1178" s="271"/>
      <c r="X1178" s="271"/>
      <c r="Y1178" s="271"/>
      <c r="Z1178" s="271"/>
      <c r="AA1178" s="271"/>
    </row>
    <row r="1179" spans="1:27" x14ac:dyDescent="0.3">
      <c r="A1179" s="272" t="s">
        <v>159</v>
      </c>
      <c r="B1179" s="271"/>
      <c r="C1179" s="271"/>
      <c r="D1179" s="271"/>
      <c r="E1179" s="271"/>
      <c r="F1179" s="271"/>
      <c r="G1179" s="271"/>
      <c r="H1179" s="271"/>
      <c r="I1179" s="271"/>
      <c r="J1179" s="271"/>
      <c r="K1179" s="271"/>
      <c r="L1179" s="271"/>
      <c r="M1179" s="271"/>
      <c r="N1179" s="271"/>
      <c r="O1179" s="271"/>
      <c r="P1179" s="271"/>
      <c r="Q1179" s="271"/>
      <c r="R1179" s="271"/>
      <c r="S1179" s="271"/>
      <c r="T1179" s="271"/>
      <c r="U1179" s="271"/>
      <c r="V1179" s="271"/>
      <c r="W1179" s="271"/>
      <c r="X1179" s="271"/>
      <c r="Y1179" s="271"/>
      <c r="Z1179" s="271"/>
      <c r="AA1179" s="271"/>
    </row>
    <row r="1180" spans="1:27" s="224" customFormat="1" ht="4.8" customHeight="1" x14ac:dyDescent="0.3">
      <c r="A1180" s="366"/>
      <c r="B1180" s="366"/>
      <c r="C1180" s="366"/>
      <c r="D1180" s="366"/>
      <c r="E1180" s="366"/>
      <c r="F1180" s="366"/>
      <c r="G1180" s="366"/>
      <c r="H1180" s="366"/>
      <c r="I1180" s="366"/>
      <c r="J1180" s="366"/>
      <c r="K1180" s="366"/>
      <c r="L1180" s="366"/>
      <c r="M1180" s="366"/>
      <c r="N1180" s="366"/>
      <c r="O1180" s="366"/>
      <c r="P1180" s="366"/>
      <c r="Q1180" s="366"/>
      <c r="R1180" s="366"/>
      <c r="S1180" s="366"/>
      <c r="T1180" s="366"/>
      <c r="U1180" s="366"/>
      <c r="V1180" s="366"/>
      <c r="W1180" s="366"/>
      <c r="X1180" s="366"/>
      <c r="Y1180" s="366"/>
      <c r="Z1180" s="366"/>
      <c r="AA1180" s="366"/>
    </row>
    <row r="1181" spans="1:27" x14ac:dyDescent="0.3">
      <c r="A1181" s="232"/>
      <c r="B1181" s="283" t="s">
        <v>45</v>
      </c>
      <c r="C1181" s="284"/>
      <c r="D1181" s="284"/>
      <c r="E1181" s="233"/>
      <c r="F1181" s="234">
        <f>SUM(F1184:F1193)</f>
        <v>3894</v>
      </c>
      <c r="G1181" s="234"/>
      <c r="H1181" s="234">
        <f>SUM(H1184:H1193)</f>
        <v>3761</v>
      </c>
      <c r="I1181" s="234"/>
      <c r="J1181" s="235">
        <f>H1181/$F1181*100</f>
        <v>96.584488957370311</v>
      </c>
      <c r="K1181" s="235"/>
      <c r="L1181" s="234">
        <v>0</v>
      </c>
      <c r="M1181" s="234"/>
      <c r="N1181" s="235">
        <v>0</v>
      </c>
      <c r="O1181" s="235"/>
      <c r="P1181" s="234">
        <v>0</v>
      </c>
      <c r="Q1181" s="234"/>
      <c r="R1181" s="235">
        <v>0</v>
      </c>
      <c r="S1181" s="235"/>
      <c r="T1181" s="234">
        <v>0</v>
      </c>
      <c r="U1181" s="234"/>
      <c r="V1181" s="235">
        <v>0</v>
      </c>
      <c r="W1181" s="235"/>
      <c r="X1181" s="234">
        <v>0</v>
      </c>
      <c r="Y1181" s="234"/>
      <c r="Z1181" s="235">
        <v>0</v>
      </c>
      <c r="AA1181" s="235"/>
    </row>
    <row r="1182" spans="1:27" x14ac:dyDescent="0.3">
      <c r="A1182" s="232"/>
      <c r="B1182" s="285" t="s">
        <v>44</v>
      </c>
      <c r="C1182" s="284"/>
      <c r="D1182" s="284"/>
      <c r="E1182" s="233"/>
      <c r="F1182" s="234"/>
      <c r="G1182" s="234"/>
      <c r="H1182" s="234"/>
      <c r="I1182" s="234"/>
      <c r="J1182" s="235"/>
      <c r="K1182" s="235"/>
      <c r="L1182" s="234"/>
      <c r="M1182" s="234"/>
      <c r="N1182" s="235"/>
      <c r="O1182" s="235"/>
      <c r="P1182" s="234"/>
      <c r="Q1182" s="234"/>
      <c r="R1182" s="235"/>
      <c r="S1182" s="235"/>
      <c r="T1182" s="234"/>
      <c r="U1182" s="234"/>
      <c r="V1182" s="235"/>
      <c r="W1182" s="235"/>
      <c r="X1182" s="234"/>
      <c r="Y1182" s="234"/>
      <c r="Z1182" s="235"/>
      <c r="AA1182" s="235"/>
    </row>
    <row r="1183" spans="1:27" s="224" customFormat="1" ht="4.8" customHeight="1" x14ac:dyDescent="0.3">
      <c r="A1183" s="323"/>
      <c r="B1183" s="186"/>
      <c r="C1183" s="186"/>
      <c r="D1183" s="186"/>
      <c r="E1183" s="395"/>
      <c r="F1183" s="396"/>
      <c r="G1183" s="396"/>
      <c r="H1183" s="396"/>
      <c r="I1183" s="396"/>
      <c r="J1183" s="397"/>
      <c r="K1183" s="397"/>
      <c r="L1183" s="396"/>
      <c r="M1183" s="396"/>
      <c r="N1183" s="397"/>
      <c r="O1183" s="397"/>
      <c r="P1183" s="396"/>
      <c r="Q1183" s="396"/>
      <c r="R1183" s="397"/>
      <c r="S1183" s="397"/>
      <c r="T1183" s="396"/>
      <c r="U1183" s="396"/>
      <c r="V1183" s="397"/>
      <c r="W1183" s="397"/>
      <c r="X1183" s="396"/>
      <c r="Y1183" s="396"/>
      <c r="Z1183" s="397"/>
      <c r="AA1183" s="397"/>
    </row>
    <row r="1184" spans="1:27" x14ac:dyDescent="0.3">
      <c r="A1184" s="323"/>
      <c r="B1184" s="186"/>
      <c r="C1184" s="398" t="s">
        <v>66</v>
      </c>
      <c r="D1184" s="398"/>
      <c r="E1184" s="398"/>
      <c r="F1184" s="399">
        <v>111</v>
      </c>
      <c r="G1184" s="399"/>
      <c r="H1184" s="399">
        <v>109</v>
      </c>
      <c r="I1184" s="399"/>
      <c r="J1184" s="400">
        <f t="shared" ref="J1184:J1193" si="427">+H1184/$F1184*100</f>
        <v>98.198198198198199</v>
      </c>
      <c r="K1184" s="400"/>
      <c r="L1184" s="399">
        <v>0</v>
      </c>
      <c r="M1184" s="399"/>
      <c r="N1184" s="399">
        <v>0</v>
      </c>
      <c r="O1184" s="399"/>
      <c r="P1184" s="399">
        <v>0</v>
      </c>
      <c r="Q1184" s="399"/>
      <c r="R1184" s="399">
        <v>0</v>
      </c>
      <c r="S1184" s="399"/>
      <c r="T1184" s="399">
        <v>0</v>
      </c>
      <c r="U1184" s="399"/>
      <c r="V1184" s="399">
        <v>0</v>
      </c>
      <c r="W1184" s="399"/>
      <c r="X1184" s="399">
        <v>0</v>
      </c>
      <c r="Y1184" s="399"/>
      <c r="Z1184" s="399">
        <v>0</v>
      </c>
      <c r="AA1184" s="399"/>
    </row>
    <row r="1185" spans="1:27" x14ac:dyDescent="0.3">
      <c r="A1185" s="323"/>
      <c r="B1185" s="186"/>
      <c r="C1185" s="401" t="s">
        <v>67</v>
      </c>
      <c r="D1185" s="401"/>
      <c r="E1185" s="401"/>
      <c r="F1185" s="399"/>
      <c r="G1185" s="399"/>
      <c r="H1185" s="399"/>
      <c r="I1185" s="399"/>
      <c r="J1185" s="400"/>
      <c r="K1185" s="400"/>
      <c r="L1185" s="399"/>
      <c r="M1185" s="399"/>
      <c r="N1185" s="399"/>
      <c r="O1185" s="399"/>
      <c r="P1185" s="399"/>
      <c r="Q1185" s="399"/>
      <c r="R1185" s="399"/>
      <c r="S1185" s="399"/>
      <c r="T1185" s="399"/>
      <c r="U1185" s="399"/>
      <c r="V1185" s="399"/>
      <c r="W1185" s="399"/>
      <c r="X1185" s="399"/>
      <c r="Y1185" s="399"/>
      <c r="Z1185" s="399"/>
      <c r="AA1185" s="399"/>
    </row>
    <row r="1186" spans="1:27" ht="4.8" customHeight="1" x14ac:dyDescent="0.3">
      <c r="A1186" s="323"/>
      <c r="B1186" s="186"/>
      <c r="C1186" s="186"/>
      <c r="D1186" s="186"/>
      <c r="E1186" s="395"/>
      <c r="F1186" s="399"/>
      <c r="G1186" s="399"/>
      <c r="H1186" s="399"/>
      <c r="I1186" s="399"/>
      <c r="J1186" s="400"/>
      <c r="K1186" s="400"/>
      <c r="L1186" s="399"/>
      <c r="M1186" s="399"/>
      <c r="N1186" s="399"/>
      <c r="O1186" s="399"/>
      <c r="P1186" s="399"/>
      <c r="Q1186" s="399"/>
      <c r="R1186" s="399"/>
      <c r="S1186" s="399"/>
      <c r="T1186" s="399"/>
      <c r="U1186" s="399"/>
      <c r="V1186" s="399"/>
      <c r="W1186" s="399"/>
      <c r="X1186" s="399"/>
      <c r="Y1186" s="399"/>
      <c r="Z1186" s="399"/>
      <c r="AA1186" s="399"/>
    </row>
    <row r="1187" spans="1:27" x14ac:dyDescent="0.3">
      <c r="A1187" s="323"/>
      <c r="B1187" s="186"/>
      <c r="C1187" s="398" t="s">
        <v>68</v>
      </c>
      <c r="D1187" s="398"/>
      <c r="E1187" s="398"/>
      <c r="F1187" s="399">
        <v>1559</v>
      </c>
      <c r="G1187" s="399"/>
      <c r="H1187" s="399">
        <v>1510</v>
      </c>
      <c r="I1187" s="399"/>
      <c r="J1187" s="400">
        <f t="shared" si="427"/>
        <v>96.856959589480439</v>
      </c>
      <c r="K1187" s="400"/>
      <c r="L1187" s="399">
        <v>0</v>
      </c>
      <c r="M1187" s="399"/>
      <c r="N1187" s="399">
        <v>0</v>
      </c>
      <c r="O1187" s="399"/>
      <c r="P1187" s="399">
        <v>0</v>
      </c>
      <c r="Q1187" s="399"/>
      <c r="R1187" s="399">
        <v>0</v>
      </c>
      <c r="S1187" s="399"/>
      <c r="T1187" s="399">
        <v>0</v>
      </c>
      <c r="U1187" s="399"/>
      <c r="V1187" s="399">
        <v>0</v>
      </c>
      <c r="W1187" s="399"/>
      <c r="X1187" s="399">
        <v>0</v>
      </c>
      <c r="Y1187" s="399"/>
      <c r="Z1187" s="399">
        <v>0</v>
      </c>
      <c r="AA1187" s="399"/>
    </row>
    <row r="1188" spans="1:27" x14ac:dyDescent="0.3">
      <c r="A1188" s="323"/>
      <c r="B1188" s="186"/>
      <c r="C1188" s="401" t="s">
        <v>69</v>
      </c>
      <c r="D1188" s="401"/>
      <c r="E1188" s="401"/>
      <c r="F1188" s="399"/>
      <c r="G1188" s="399"/>
      <c r="H1188" s="399"/>
      <c r="I1188" s="399"/>
      <c r="J1188" s="400"/>
      <c r="K1188" s="400"/>
      <c r="L1188" s="399"/>
      <c r="M1188" s="399"/>
      <c r="N1188" s="399"/>
      <c r="O1188" s="399"/>
      <c r="P1188" s="399"/>
      <c r="Q1188" s="399"/>
      <c r="R1188" s="399"/>
      <c r="S1188" s="399"/>
      <c r="T1188" s="399"/>
      <c r="U1188" s="399"/>
      <c r="V1188" s="399"/>
      <c r="W1188" s="399"/>
      <c r="X1188" s="399"/>
      <c r="Y1188" s="399"/>
      <c r="Z1188" s="399"/>
      <c r="AA1188" s="399"/>
    </row>
    <row r="1189" spans="1:27" ht="4.8" customHeight="1" x14ac:dyDescent="0.3">
      <c r="A1189" s="323"/>
      <c r="B1189" s="186"/>
      <c r="C1189" s="186"/>
      <c r="D1189" s="186"/>
      <c r="E1189" s="395"/>
      <c r="F1189" s="399"/>
      <c r="G1189" s="399"/>
      <c r="H1189" s="399"/>
      <c r="I1189" s="399"/>
      <c r="J1189" s="400"/>
      <c r="K1189" s="400"/>
      <c r="L1189" s="399"/>
      <c r="M1189" s="399"/>
      <c r="N1189" s="399"/>
      <c r="O1189" s="399"/>
      <c r="P1189" s="399"/>
      <c r="Q1189" s="399"/>
      <c r="R1189" s="399"/>
      <c r="S1189" s="399"/>
      <c r="T1189" s="399"/>
      <c r="U1189" s="399"/>
      <c r="V1189" s="399"/>
      <c r="W1189" s="399"/>
      <c r="X1189" s="399"/>
      <c r="Y1189" s="399"/>
      <c r="Z1189" s="399"/>
      <c r="AA1189" s="399"/>
    </row>
    <row r="1190" spans="1:27" x14ac:dyDescent="0.3">
      <c r="A1190" s="323"/>
      <c r="B1190" s="186"/>
      <c r="C1190" s="398" t="s">
        <v>70</v>
      </c>
      <c r="D1190" s="398"/>
      <c r="E1190" s="398"/>
      <c r="F1190" s="399">
        <v>701</v>
      </c>
      <c r="G1190" s="399"/>
      <c r="H1190" s="399">
        <v>679</v>
      </c>
      <c r="I1190" s="399"/>
      <c r="J1190" s="400">
        <f t="shared" si="427"/>
        <v>96.861626248216837</v>
      </c>
      <c r="K1190" s="400"/>
      <c r="L1190" s="399">
        <v>0</v>
      </c>
      <c r="M1190" s="399"/>
      <c r="N1190" s="399">
        <v>0</v>
      </c>
      <c r="O1190" s="399"/>
      <c r="P1190" s="399">
        <v>0</v>
      </c>
      <c r="Q1190" s="399"/>
      <c r="R1190" s="399">
        <v>0</v>
      </c>
      <c r="S1190" s="399"/>
      <c r="T1190" s="399">
        <v>0</v>
      </c>
      <c r="U1190" s="399"/>
      <c r="V1190" s="399">
        <v>0</v>
      </c>
      <c r="W1190" s="399"/>
      <c r="X1190" s="399">
        <v>0</v>
      </c>
      <c r="Y1190" s="399"/>
      <c r="Z1190" s="399">
        <v>0</v>
      </c>
      <c r="AA1190" s="399"/>
    </row>
    <row r="1191" spans="1:27" x14ac:dyDescent="0.3">
      <c r="A1191" s="323"/>
      <c r="B1191" s="186"/>
      <c r="C1191" s="401" t="s">
        <v>71</v>
      </c>
      <c r="D1191" s="401"/>
      <c r="E1191" s="401"/>
      <c r="F1191" s="399"/>
      <c r="G1191" s="399"/>
      <c r="H1191" s="399"/>
      <c r="I1191" s="399"/>
      <c r="J1191" s="400"/>
      <c r="K1191" s="400"/>
      <c r="L1191" s="399"/>
      <c r="M1191" s="399"/>
      <c r="N1191" s="399"/>
      <c r="O1191" s="399"/>
      <c r="P1191" s="399"/>
      <c r="Q1191" s="399"/>
      <c r="R1191" s="399"/>
      <c r="S1191" s="399"/>
      <c r="T1191" s="399"/>
      <c r="U1191" s="399"/>
      <c r="V1191" s="399"/>
      <c r="W1191" s="399"/>
      <c r="X1191" s="399"/>
      <c r="Y1191" s="399"/>
      <c r="Z1191" s="399"/>
      <c r="AA1191" s="399"/>
    </row>
    <row r="1192" spans="1:27" ht="4.8" customHeight="1" x14ac:dyDescent="0.3">
      <c r="A1192" s="323"/>
      <c r="B1192" s="186"/>
      <c r="C1192" s="186"/>
      <c r="D1192" s="186"/>
      <c r="E1192" s="395"/>
      <c r="F1192" s="399"/>
      <c r="G1192" s="399"/>
      <c r="H1192" s="399"/>
      <c r="I1192" s="399"/>
      <c r="J1192" s="400"/>
      <c r="K1192" s="400"/>
      <c r="L1192" s="399"/>
      <c r="M1192" s="399"/>
      <c r="N1192" s="399"/>
      <c r="O1192" s="399"/>
      <c r="P1192" s="399"/>
      <c r="Q1192" s="399"/>
      <c r="R1192" s="399"/>
      <c r="S1192" s="399"/>
      <c r="T1192" s="399"/>
      <c r="U1192" s="399"/>
      <c r="V1192" s="399"/>
      <c r="W1192" s="399"/>
      <c r="X1192" s="399"/>
      <c r="Y1192" s="399"/>
      <c r="Z1192" s="399"/>
      <c r="AA1192" s="399"/>
    </row>
    <row r="1193" spans="1:27" x14ac:dyDescent="0.3">
      <c r="A1193" s="323"/>
      <c r="B1193" s="186"/>
      <c r="C1193" s="398" t="s">
        <v>72</v>
      </c>
      <c r="D1193" s="398"/>
      <c r="E1193" s="398"/>
      <c r="F1193" s="399">
        <v>1523</v>
      </c>
      <c r="G1193" s="399"/>
      <c r="H1193" s="399">
        <v>1463</v>
      </c>
      <c r="I1193" s="399"/>
      <c r="J1193" s="400">
        <f t="shared" si="427"/>
        <v>96.060407091267237</v>
      </c>
      <c r="K1193" s="400"/>
      <c r="L1193" s="399">
        <v>0</v>
      </c>
      <c r="M1193" s="399"/>
      <c r="N1193" s="399">
        <v>0</v>
      </c>
      <c r="O1193" s="399"/>
      <c r="P1193" s="399">
        <v>0</v>
      </c>
      <c r="Q1193" s="399"/>
      <c r="R1193" s="399">
        <v>0</v>
      </c>
      <c r="S1193" s="399"/>
      <c r="T1193" s="399">
        <v>0</v>
      </c>
      <c r="U1193" s="399"/>
      <c r="V1193" s="399">
        <v>0</v>
      </c>
      <c r="W1193" s="399"/>
      <c r="X1193" s="399">
        <v>0</v>
      </c>
      <c r="Y1193" s="399"/>
      <c r="Z1193" s="399">
        <v>0</v>
      </c>
      <c r="AA1193" s="399"/>
    </row>
    <row r="1194" spans="1:27" x14ac:dyDescent="0.3">
      <c r="A1194" s="323"/>
      <c r="B1194" s="186"/>
      <c r="C1194" s="401" t="s">
        <v>73</v>
      </c>
      <c r="D1194" s="401"/>
      <c r="E1194" s="401"/>
      <c r="F1194" s="399"/>
      <c r="G1194" s="399"/>
      <c r="H1194" s="399"/>
      <c r="I1194" s="399"/>
      <c r="J1194" s="400"/>
      <c r="K1194" s="400"/>
      <c r="L1194" s="399"/>
      <c r="M1194" s="399"/>
      <c r="N1194" s="399"/>
      <c r="O1194" s="399"/>
      <c r="P1194" s="399"/>
      <c r="Q1194" s="399"/>
      <c r="R1194" s="399"/>
      <c r="S1194" s="399"/>
      <c r="T1194" s="399"/>
      <c r="U1194" s="399"/>
      <c r="V1194" s="399"/>
      <c r="W1194" s="399"/>
      <c r="X1194" s="399"/>
      <c r="Y1194" s="399"/>
      <c r="Z1194" s="399"/>
      <c r="AA1194" s="399"/>
    </row>
    <row r="1195" spans="1:27" ht="13.8" thickBot="1" x14ac:dyDescent="0.35">
      <c r="A1195" s="336"/>
      <c r="B1195" s="319"/>
      <c r="C1195" s="319"/>
      <c r="D1195" s="319"/>
      <c r="E1195" s="307"/>
      <c r="F1195" s="340"/>
      <c r="G1195" s="340"/>
      <c r="H1195" s="340"/>
      <c r="I1195" s="340"/>
      <c r="J1195" s="402"/>
      <c r="K1195" s="402"/>
      <c r="L1195" s="340"/>
      <c r="M1195" s="340"/>
      <c r="N1195" s="402"/>
      <c r="O1195" s="402"/>
      <c r="P1195" s="340"/>
      <c r="Q1195" s="340"/>
      <c r="R1195" s="402"/>
      <c r="S1195" s="402"/>
      <c r="T1195" s="340"/>
      <c r="U1195" s="340"/>
      <c r="V1195" s="402"/>
      <c r="W1195" s="402"/>
      <c r="X1195" s="340"/>
      <c r="Y1195" s="340"/>
      <c r="Z1195" s="402"/>
      <c r="AA1195" s="402"/>
    </row>
    <row r="1196" spans="1:27" x14ac:dyDescent="0.3">
      <c r="A1196" s="353" t="s">
        <v>169</v>
      </c>
      <c r="B1196" s="353"/>
      <c r="C1196" s="353"/>
      <c r="D1196" s="353"/>
      <c r="E1196" s="353"/>
      <c r="F1196" s="353"/>
      <c r="G1196" s="353"/>
      <c r="H1196" s="353"/>
      <c r="I1196" s="353"/>
      <c r="J1196" s="353"/>
      <c r="K1196" s="353"/>
      <c r="L1196" s="353"/>
      <c r="M1196" s="353"/>
      <c r="N1196" s="353"/>
      <c r="O1196" s="353"/>
      <c r="P1196" s="353"/>
      <c r="Q1196" s="353"/>
      <c r="R1196" s="353"/>
      <c r="S1196" s="353"/>
      <c r="T1196" s="353"/>
      <c r="U1196" s="353"/>
      <c r="V1196" s="353"/>
      <c r="W1196" s="353"/>
      <c r="X1196" s="353"/>
      <c r="Y1196" s="353"/>
      <c r="Z1196" s="353"/>
      <c r="AA1196" s="353"/>
    </row>
    <row r="1197" spans="1:27" x14ac:dyDescent="0.3">
      <c r="A1197" s="354" t="s">
        <v>184</v>
      </c>
      <c r="B1197" s="354"/>
      <c r="C1197" s="354"/>
      <c r="D1197" s="354"/>
      <c r="E1197" s="354"/>
      <c r="F1197" s="354"/>
      <c r="G1197" s="354"/>
      <c r="H1197" s="354"/>
      <c r="I1197" s="354"/>
      <c r="J1197" s="354"/>
      <c r="K1197" s="354"/>
      <c r="L1197" s="354"/>
      <c r="M1197" s="354"/>
      <c r="N1197" s="354"/>
      <c r="O1197" s="354"/>
      <c r="P1197" s="354"/>
      <c r="Q1197" s="354"/>
      <c r="R1197" s="354"/>
      <c r="S1197" s="354"/>
      <c r="T1197" s="354"/>
      <c r="U1197" s="354"/>
      <c r="V1197" s="354"/>
      <c r="W1197" s="354"/>
      <c r="X1197" s="354"/>
      <c r="Y1197" s="354"/>
      <c r="Z1197" s="354"/>
      <c r="AA1197" s="354"/>
    </row>
    <row r="1198" spans="1:27" ht="13.8" thickBot="1" x14ac:dyDescent="0.35">
      <c r="A1198" s="18"/>
      <c r="B1198" s="18"/>
      <c r="C1198" s="18"/>
      <c r="D1198" s="18"/>
      <c r="E1198" s="18"/>
      <c r="F1198" s="329"/>
      <c r="G1198" s="329"/>
      <c r="H1198" s="329"/>
      <c r="I1198" s="329"/>
      <c r="J1198" s="330"/>
      <c r="K1198" s="330"/>
      <c r="L1198" s="329"/>
      <c r="M1198" s="329"/>
      <c r="N1198" s="18"/>
      <c r="O1198" s="18"/>
      <c r="P1198" s="329"/>
      <c r="Q1198" s="329"/>
      <c r="R1198" s="330"/>
      <c r="S1198" s="330"/>
      <c r="T1198" s="329"/>
      <c r="U1198" s="329"/>
      <c r="V1198" s="18"/>
      <c r="W1198" s="18"/>
      <c r="X1198" s="329"/>
      <c r="Y1198" s="329"/>
      <c r="Z1198" s="330"/>
      <c r="AA1198" s="330"/>
    </row>
    <row r="1199" spans="1:27" ht="36" customHeight="1" thickBot="1" x14ac:dyDescent="0.35">
      <c r="A1199" s="355"/>
      <c r="B1199" s="317" t="s">
        <v>220</v>
      </c>
      <c r="C1199" s="317"/>
      <c r="D1199" s="317"/>
      <c r="E1199" s="318"/>
      <c r="F1199" s="293" t="s">
        <v>25</v>
      </c>
      <c r="G1199" s="356"/>
      <c r="H1199" s="357" t="s">
        <v>32</v>
      </c>
      <c r="I1199" s="357"/>
      <c r="J1199" s="357"/>
      <c r="K1199" s="358"/>
      <c r="L1199" s="357" t="s">
        <v>21</v>
      </c>
      <c r="M1199" s="357"/>
      <c r="N1199" s="357"/>
      <c r="O1199" s="358"/>
      <c r="P1199" s="357" t="s">
        <v>29</v>
      </c>
      <c r="Q1199" s="357"/>
      <c r="R1199" s="357"/>
      <c r="S1199" s="358"/>
      <c r="T1199" s="357" t="s">
        <v>31</v>
      </c>
      <c r="U1199" s="357"/>
      <c r="V1199" s="357"/>
      <c r="W1199" s="358"/>
      <c r="X1199" s="357" t="s">
        <v>30</v>
      </c>
      <c r="Y1199" s="357"/>
      <c r="Z1199" s="357"/>
      <c r="AA1199" s="358"/>
    </row>
    <row r="1200" spans="1:27" ht="37.200000000000003" customHeight="1" x14ac:dyDescent="0.3">
      <c r="A1200" s="167"/>
      <c r="B1200" s="301"/>
      <c r="C1200" s="301"/>
      <c r="D1200" s="301"/>
      <c r="E1200" s="312"/>
      <c r="F1200" s="298"/>
      <c r="G1200" s="359"/>
      <c r="H1200" s="302" t="s">
        <v>134</v>
      </c>
      <c r="I1200" s="360"/>
      <c r="J1200" s="303" t="s">
        <v>118</v>
      </c>
      <c r="K1200" s="303"/>
      <c r="L1200" s="302" t="s">
        <v>134</v>
      </c>
      <c r="M1200" s="360"/>
      <c r="N1200" s="303" t="s">
        <v>118</v>
      </c>
      <c r="O1200" s="303"/>
      <c r="P1200" s="302" t="s">
        <v>134</v>
      </c>
      <c r="Q1200" s="360"/>
      <c r="R1200" s="303" t="s">
        <v>118</v>
      </c>
      <c r="S1200" s="303"/>
      <c r="T1200" s="302" t="s">
        <v>134</v>
      </c>
      <c r="U1200" s="360"/>
      <c r="V1200" s="303" t="s">
        <v>118</v>
      </c>
      <c r="W1200" s="303"/>
      <c r="X1200" s="302" t="s">
        <v>134</v>
      </c>
      <c r="Y1200" s="360"/>
      <c r="Z1200" s="303" t="s">
        <v>118</v>
      </c>
      <c r="AA1200" s="303"/>
    </row>
    <row r="1201" spans="1:27" ht="18.600000000000001" customHeight="1" thickBot="1" x14ac:dyDescent="0.35">
      <c r="A1201" s="72"/>
      <c r="B1201" s="361"/>
      <c r="C1201" s="361"/>
      <c r="D1201" s="361"/>
      <c r="E1201" s="307"/>
      <c r="F1201" s="362"/>
      <c r="G1201" s="363"/>
      <c r="H1201" s="364"/>
      <c r="I1201" s="364"/>
      <c r="J1201" s="310" t="s">
        <v>62</v>
      </c>
      <c r="K1201" s="310"/>
      <c r="L1201" s="364"/>
      <c r="M1201" s="364"/>
      <c r="N1201" s="310" t="s">
        <v>62</v>
      </c>
      <c r="O1201" s="310"/>
      <c r="P1201" s="364"/>
      <c r="Q1201" s="364"/>
      <c r="R1201" s="310" t="s">
        <v>62</v>
      </c>
      <c r="S1201" s="310"/>
      <c r="T1201" s="364"/>
      <c r="U1201" s="364"/>
      <c r="V1201" s="310" t="s">
        <v>62</v>
      </c>
      <c r="W1201" s="310"/>
      <c r="X1201" s="364"/>
      <c r="Y1201" s="364"/>
      <c r="Z1201" s="310" t="s">
        <v>62</v>
      </c>
      <c r="AA1201" s="310"/>
    </row>
    <row r="1202" spans="1:27" ht="4.8" customHeight="1" x14ac:dyDescent="0.3">
      <c r="A1202" s="355"/>
      <c r="B1202" s="318"/>
      <c r="C1202" s="318"/>
      <c r="D1202" s="318"/>
      <c r="E1202" s="318"/>
      <c r="F1202" s="294"/>
      <c r="G1202" s="356"/>
      <c r="H1202" s="365"/>
      <c r="I1202" s="365"/>
      <c r="J1202" s="322"/>
      <c r="K1202" s="322"/>
      <c r="L1202" s="365"/>
      <c r="M1202" s="365"/>
      <c r="N1202" s="322"/>
      <c r="O1202" s="322"/>
      <c r="P1202" s="365"/>
      <c r="Q1202" s="365"/>
      <c r="R1202" s="322"/>
      <c r="S1202" s="322"/>
      <c r="T1202" s="365"/>
      <c r="U1202" s="365"/>
      <c r="V1202" s="322"/>
      <c r="W1202" s="322"/>
      <c r="X1202" s="365"/>
      <c r="Y1202" s="365"/>
      <c r="Z1202" s="322"/>
      <c r="AA1202" s="322"/>
    </row>
    <row r="1203" spans="1:27" x14ac:dyDescent="0.3">
      <c r="A1203" s="271" t="s">
        <v>158</v>
      </c>
      <c r="B1203" s="271"/>
      <c r="C1203" s="271"/>
      <c r="D1203" s="271"/>
      <c r="E1203" s="271"/>
      <c r="F1203" s="271"/>
      <c r="G1203" s="271"/>
      <c r="H1203" s="271"/>
      <c r="I1203" s="271"/>
      <c r="J1203" s="271"/>
      <c r="K1203" s="271"/>
      <c r="L1203" s="271"/>
      <c r="M1203" s="271"/>
      <c r="N1203" s="271"/>
      <c r="O1203" s="271"/>
      <c r="P1203" s="271"/>
      <c r="Q1203" s="271"/>
      <c r="R1203" s="271"/>
      <c r="S1203" s="271"/>
      <c r="T1203" s="271"/>
      <c r="U1203" s="271"/>
      <c r="V1203" s="271"/>
      <c r="W1203" s="271"/>
      <c r="X1203" s="271"/>
      <c r="Y1203" s="271"/>
      <c r="Z1203" s="271"/>
      <c r="AA1203" s="271"/>
    </row>
    <row r="1204" spans="1:27" x14ac:dyDescent="0.3">
      <c r="A1204" s="272" t="s">
        <v>159</v>
      </c>
      <c r="B1204" s="271"/>
      <c r="C1204" s="271"/>
      <c r="D1204" s="271"/>
      <c r="E1204" s="271"/>
      <c r="F1204" s="271"/>
      <c r="G1204" s="271"/>
      <c r="H1204" s="271"/>
      <c r="I1204" s="271"/>
      <c r="J1204" s="271"/>
      <c r="K1204" s="271"/>
      <c r="L1204" s="271"/>
      <c r="M1204" s="271"/>
      <c r="N1204" s="271"/>
      <c r="O1204" s="271"/>
      <c r="P1204" s="271"/>
      <c r="Q1204" s="271"/>
      <c r="R1204" s="271"/>
      <c r="S1204" s="271"/>
      <c r="T1204" s="271"/>
      <c r="U1204" s="271"/>
      <c r="V1204" s="271"/>
      <c r="W1204" s="271"/>
      <c r="X1204" s="271"/>
      <c r="Y1204" s="271"/>
      <c r="Z1204" s="271"/>
      <c r="AA1204" s="271"/>
    </row>
    <row r="1205" spans="1:27" s="224" customFormat="1" ht="4.8" customHeight="1" x14ac:dyDescent="0.3">
      <c r="A1205" s="366"/>
      <c r="B1205" s="366"/>
      <c r="C1205" s="366"/>
      <c r="D1205" s="366"/>
      <c r="E1205" s="366"/>
      <c r="F1205" s="366"/>
      <c r="G1205" s="366"/>
      <c r="H1205" s="366"/>
      <c r="I1205" s="366"/>
      <c r="J1205" s="366"/>
      <c r="K1205" s="366"/>
      <c r="L1205" s="366"/>
      <c r="M1205" s="366"/>
      <c r="N1205" s="366"/>
      <c r="O1205" s="366"/>
      <c r="P1205" s="366"/>
      <c r="Q1205" s="366"/>
      <c r="R1205" s="366"/>
      <c r="S1205" s="366"/>
      <c r="T1205" s="366"/>
      <c r="U1205" s="366"/>
      <c r="V1205" s="366"/>
      <c r="W1205" s="366"/>
      <c r="X1205" s="366"/>
      <c r="Y1205" s="366"/>
      <c r="Z1205" s="366"/>
      <c r="AA1205" s="366"/>
    </row>
    <row r="1206" spans="1:27" x14ac:dyDescent="0.3">
      <c r="A1206" s="228"/>
      <c r="B1206" s="280" t="s">
        <v>43</v>
      </c>
      <c r="C1206" s="281"/>
      <c r="D1206" s="281"/>
      <c r="E1206" s="114"/>
      <c r="F1206" s="229">
        <f>SUM(F1209:F1265)</f>
        <v>42952</v>
      </c>
      <c r="G1206" s="229"/>
      <c r="H1206" s="229">
        <f>SUM(H1209:H1265)</f>
        <v>41108</v>
      </c>
      <c r="I1206" s="229"/>
      <c r="J1206" s="230">
        <f>H1206/$F1206*100</f>
        <v>95.70683553734402</v>
      </c>
      <c r="K1206" s="230"/>
      <c r="L1206" s="229">
        <v>0</v>
      </c>
      <c r="M1206" s="229"/>
      <c r="N1206" s="230">
        <v>0</v>
      </c>
      <c r="O1206" s="230"/>
      <c r="P1206" s="229">
        <v>0</v>
      </c>
      <c r="Q1206" s="229"/>
      <c r="R1206" s="230">
        <v>0</v>
      </c>
      <c r="S1206" s="230"/>
      <c r="T1206" s="229">
        <v>0</v>
      </c>
      <c r="U1206" s="229"/>
      <c r="V1206" s="230">
        <v>0</v>
      </c>
      <c r="W1206" s="230"/>
      <c r="X1206" s="229">
        <v>0</v>
      </c>
      <c r="Y1206" s="229"/>
      <c r="Z1206" s="230">
        <v>0</v>
      </c>
      <c r="AA1206" s="230"/>
    </row>
    <row r="1207" spans="1:27" x14ac:dyDescent="0.3">
      <c r="A1207" s="228"/>
      <c r="B1207" s="282" t="s">
        <v>42</v>
      </c>
      <c r="C1207" s="281"/>
      <c r="D1207" s="281"/>
      <c r="E1207" s="114"/>
      <c r="F1207" s="229"/>
      <c r="G1207" s="229"/>
      <c r="H1207" s="229"/>
      <c r="I1207" s="229"/>
      <c r="J1207" s="230"/>
      <c r="K1207" s="230"/>
      <c r="L1207" s="229"/>
      <c r="M1207" s="229"/>
      <c r="N1207" s="230"/>
      <c r="O1207" s="230"/>
      <c r="P1207" s="229"/>
      <c r="Q1207" s="229"/>
      <c r="R1207" s="230"/>
      <c r="S1207" s="230"/>
      <c r="T1207" s="229"/>
      <c r="U1207" s="229"/>
      <c r="V1207" s="230"/>
      <c r="W1207" s="230"/>
      <c r="X1207" s="229"/>
      <c r="Y1207" s="229"/>
      <c r="Z1207" s="230"/>
      <c r="AA1207" s="230"/>
    </row>
    <row r="1208" spans="1:27" s="224" customFormat="1" ht="4.8" customHeight="1" x14ac:dyDescent="0.3">
      <c r="A1208" s="18"/>
      <c r="B1208" s="86"/>
      <c r="C1208" s="86"/>
      <c r="D1208" s="86"/>
      <c r="E1208" s="164"/>
      <c r="F1208" s="367"/>
      <c r="G1208" s="367"/>
      <c r="H1208" s="367"/>
      <c r="I1208" s="367"/>
      <c r="J1208" s="327"/>
      <c r="K1208" s="327"/>
      <c r="L1208" s="367"/>
      <c r="M1208" s="367"/>
      <c r="N1208" s="327"/>
      <c r="O1208" s="327"/>
      <c r="P1208" s="367"/>
      <c r="Q1208" s="367"/>
      <c r="R1208" s="327"/>
      <c r="S1208" s="327"/>
      <c r="T1208" s="367"/>
      <c r="U1208" s="367"/>
      <c r="V1208" s="327"/>
      <c r="W1208" s="327"/>
      <c r="X1208" s="367"/>
      <c r="Y1208" s="367"/>
      <c r="Z1208" s="327"/>
      <c r="AA1208" s="327"/>
    </row>
    <row r="1209" spans="1:27" x14ac:dyDescent="0.3">
      <c r="A1209" s="323"/>
      <c r="B1209" s="186"/>
      <c r="C1209" s="403" t="s">
        <v>127</v>
      </c>
      <c r="D1209" s="403"/>
      <c r="E1209" s="403"/>
      <c r="F1209" s="399">
        <v>208</v>
      </c>
      <c r="G1209" s="399"/>
      <c r="H1209" s="399">
        <v>201</v>
      </c>
      <c r="I1209" s="399"/>
      <c r="J1209" s="400">
        <f t="shared" ref="J1209:J1265" si="428">+H1209/$F1209*100</f>
        <v>96.634615384615387</v>
      </c>
      <c r="K1209" s="400"/>
      <c r="L1209" s="399">
        <v>0</v>
      </c>
      <c r="M1209" s="399"/>
      <c r="N1209" s="399">
        <v>0</v>
      </c>
      <c r="O1209" s="399"/>
      <c r="P1209" s="399">
        <v>0</v>
      </c>
      <c r="Q1209" s="399"/>
      <c r="R1209" s="399">
        <v>0</v>
      </c>
      <c r="S1209" s="399"/>
      <c r="T1209" s="399">
        <v>0</v>
      </c>
      <c r="U1209" s="399"/>
      <c r="V1209" s="399">
        <v>0</v>
      </c>
      <c r="W1209" s="399"/>
      <c r="X1209" s="399">
        <v>0</v>
      </c>
      <c r="Y1209" s="399"/>
      <c r="Z1209" s="399">
        <v>0</v>
      </c>
      <c r="AA1209" s="399"/>
    </row>
    <row r="1210" spans="1:27" x14ac:dyDescent="0.3">
      <c r="A1210" s="323"/>
      <c r="B1210" s="186"/>
      <c r="C1210" s="169" t="s">
        <v>128</v>
      </c>
      <c r="D1210" s="169"/>
      <c r="E1210" s="169"/>
      <c r="F1210" s="399"/>
      <c r="G1210" s="399"/>
      <c r="H1210" s="399"/>
      <c r="I1210" s="399"/>
      <c r="J1210" s="400"/>
      <c r="K1210" s="400"/>
      <c r="L1210" s="399"/>
      <c r="M1210" s="399"/>
      <c r="N1210" s="399"/>
      <c r="O1210" s="399"/>
      <c r="P1210" s="399"/>
      <c r="Q1210" s="399"/>
      <c r="R1210" s="399"/>
      <c r="S1210" s="399"/>
      <c r="T1210" s="399"/>
      <c r="U1210" s="399"/>
      <c r="V1210" s="399"/>
      <c r="W1210" s="399"/>
      <c r="X1210" s="399"/>
      <c r="Y1210" s="399"/>
      <c r="Z1210" s="399"/>
      <c r="AA1210" s="399"/>
    </row>
    <row r="1211" spans="1:27" x14ac:dyDescent="0.3">
      <c r="A1211" s="323"/>
      <c r="B1211" s="186"/>
      <c r="C1211" s="404" t="s">
        <v>162</v>
      </c>
      <c r="D1211" s="404"/>
      <c r="E1211" s="404"/>
      <c r="F1211" s="399"/>
      <c r="G1211" s="399"/>
      <c r="H1211" s="399"/>
      <c r="I1211" s="399"/>
      <c r="J1211" s="400"/>
      <c r="K1211" s="400"/>
      <c r="L1211" s="399"/>
      <c r="M1211" s="399"/>
      <c r="N1211" s="399"/>
      <c r="O1211" s="399"/>
      <c r="P1211" s="399"/>
      <c r="Q1211" s="399"/>
      <c r="R1211" s="399"/>
      <c r="S1211" s="399"/>
      <c r="T1211" s="399"/>
      <c r="U1211" s="399"/>
      <c r="V1211" s="399"/>
      <c r="W1211" s="399"/>
      <c r="X1211" s="399"/>
      <c r="Y1211" s="399"/>
      <c r="Z1211" s="399"/>
      <c r="AA1211" s="399"/>
    </row>
    <row r="1212" spans="1:27" x14ac:dyDescent="0.3">
      <c r="A1212" s="323"/>
      <c r="B1212" s="186"/>
      <c r="C1212" s="23" t="s">
        <v>160</v>
      </c>
      <c r="D1212" s="23"/>
      <c r="E1212" s="23"/>
      <c r="F1212" s="399"/>
      <c r="G1212" s="399"/>
      <c r="H1212" s="399"/>
      <c r="I1212" s="399"/>
      <c r="J1212" s="400"/>
      <c r="K1212" s="400"/>
      <c r="L1212" s="399"/>
      <c r="M1212" s="399"/>
      <c r="N1212" s="399"/>
      <c r="O1212" s="399"/>
      <c r="P1212" s="399"/>
      <c r="Q1212" s="399"/>
      <c r="R1212" s="399"/>
      <c r="S1212" s="399"/>
      <c r="T1212" s="399"/>
      <c r="U1212" s="399"/>
      <c r="V1212" s="399"/>
      <c r="W1212" s="399"/>
      <c r="X1212" s="399"/>
      <c r="Y1212" s="399"/>
      <c r="Z1212" s="399"/>
      <c r="AA1212" s="399"/>
    </row>
    <row r="1213" spans="1:27" ht="4.8" customHeight="1" x14ac:dyDescent="0.3">
      <c r="A1213" s="323"/>
      <c r="B1213" s="186"/>
      <c r="C1213" s="186"/>
      <c r="D1213" s="186"/>
      <c r="E1213" s="395"/>
      <c r="F1213" s="399"/>
      <c r="G1213" s="399"/>
      <c r="H1213" s="399"/>
      <c r="I1213" s="399"/>
      <c r="J1213" s="400"/>
      <c r="K1213" s="400"/>
      <c r="L1213" s="399"/>
      <c r="M1213" s="399"/>
      <c r="N1213" s="399"/>
      <c r="O1213" s="399"/>
      <c r="P1213" s="399"/>
      <c r="Q1213" s="399"/>
      <c r="R1213" s="399"/>
      <c r="S1213" s="399"/>
      <c r="T1213" s="399"/>
      <c r="U1213" s="399"/>
      <c r="V1213" s="399"/>
      <c r="W1213" s="399"/>
      <c r="X1213" s="399"/>
      <c r="Y1213" s="399"/>
      <c r="Z1213" s="399"/>
      <c r="AA1213" s="399"/>
    </row>
    <row r="1214" spans="1:27" ht="13.2" customHeight="1" x14ac:dyDescent="0.3">
      <c r="A1214" s="323"/>
      <c r="B1214" s="186"/>
      <c r="C1214" s="258" t="s">
        <v>212</v>
      </c>
      <c r="D1214" s="261"/>
      <c r="E1214" s="261"/>
      <c r="F1214" s="399">
        <v>218</v>
      </c>
      <c r="G1214" s="399"/>
      <c r="H1214" s="399">
        <v>208</v>
      </c>
      <c r="I1214" s="399"/>
      <c r="J1214" s="400">
        <f t="shared" si="428"/>
        <v>95.412844036697251</v>
      </c>
      <c r="K1214" s="400"/>
      <c r="L1214" s="399">
        <v>0</v>
      </c>
      <c r="M1214" s="399"/>
      <c r="N1214" s="399">
        <v>0</v>
      </c>
      <c r="O1214" s="399"/>
      <c r="P1214" s="399">
        <v>0</v>
      </c>
      <c r="Q1214" s="399"/>
      <c r="R1214" s="399">
        <v>0</v>
      </c>
      <c r="S1214" s="399"/>
      <c r="T1214" s="399">
        <v>0</v>
      </c>
      <c r="U1214" s="399"/>
      <c r="V1214" s="399">
        <v>0</v>
      </c>
      <c r="W1214" s="399"/>
      <c r="X1214" s="399">
        <v>0</v>
      </c>
      <c r="Y1214" s="399"/>
      <c r="Z1214" s="399">
        <v>0</v>
      </c>
      <c r="AA1214" s="399"/>
    </row>
    <row r="1215" spans="1:27" ht="13.2" customHeight="1" x14ac:dyDescent="0.3">
      <c r="A1215" s="323"/>
      <c r="B1215" s="186"/>
      <c r="C1215" s="258" t="s">
        <v>161</v>
      </c>
      <c r="D1215" s="258"/>
      <c r="E1215" s="258"/>
      <c r="F1215" s="399"/>
      <c r="G1215" s="399"/>
      <c r="H1215" s="399"/>
      <c r="I1215" s="399"/>
      <c r="J1215" s="400"/>
      <c r="K1215" s="400"/>
      <c r="L1215" s="399"/>
      <c r="M1215" s="399"/>
      <c r="N1215" s="399"/>
      <c r="O1215" s="399"/>
      <c r="P1215" s="399"/>
      <c r="Q1215" s="399"/>
      <c r="R1215" s="399"/>
      <c r="S1215" s="399"/>
      <c r="T1215" s="399"/>
      <c r="U1215" s="399"/>
      <c r="V1215" s="399"/>
      <c r="W1215" s="399"/>
      <c r="X1215" s="399"/>
      <c r="Y1215" s="399"/>
      <c r="Z1215" s="399"/>
      <c r="AA1215" s="399"/>
    </row>
    <row r="1216" spans="1:27" ht="13.2" customHeight="1" x14ac:dyDescent="0.3">
      <c r="A1216" s="323"/>
      <c r="B1216" s="186"/>
      <c r="C1216" s="370" t="s">
        <v>213</v>
      </c>
      <c r="D1216" s="261"/>
      <c r="E1216" s="261"/>
      <c r="F1216" s="399"/>
      <c r="G1216" s="399"/>
      <c r="H1216" s="399"/>
      <c r="I1216" s="399"/>
      <c r="J1216" s="400"/>
      <c r="K1216" s="400"/>
      <c r="L1216" s="399"/>
      <c r="M1216" s="399"/>
      <c r="N1216" s="399"/>
      <c r="O1216" s="399"/>
      <c r="P1216" s="399"/>
      <c r="Q1216" s="399"/>
      <c r="R1216" s="399"/>
      <c r="S1216" s="399"/>
      <c r="T1216" s="399"/>
      <c r="U1216" s="399"/>
      <c r="V1216" s="399"/>
      <c r="W1216" s="399"/>
      <c r="X1216" s="399"/>
      <c r="Y1216" s="399"/>
      <c r="Z1216" s="399"/>
      <c r="AA1216" s="399"/>
    </row>
    <row r="1217" spans="1:27" ht="13.2" customHeight="1" x14ac:dyDescent="0.3">
      <c r="A1217" s="323"/>
      <c r="B1217" s="186"/>
      <c r="C1217" s="370" t="s">
        <v>174</v>
      </c>
      <c r="D1217" s="370"/>
      <c r="E1217" s="370"/>
      <c r="F1217" s="399"/>
      <c r="G1217" s="399"/>
      <c r="H1217" s="399"/>
      <c r="I1217" s="399"/>
      <c r="J1217" s="400"/>
      <c r="K1217" s="400"/>
      <c r="L1217" s="399"/>
      <c r="M1217" s="399"/>
      <c r="N1217" s="399"/>
      <c r="O1217" s="399"/>
      <c r="P1217" s="399"/>
      <c r="Q1217" s="399"/>
      <c r="R1217" s="399"/>
      <c r="S1217" s="399"/>
      <c r="T1217" s="399"/>
      <c r="U1217" s="399"/>
      <c r="V1217" s="399"/>
      <c r="W1217" s="399"/>
      <c r="X1217" s="399"/>
      <c r="Y1217" s="399"/>
      <c r="Z1217" s="399"/>
      <c r="AA1217" s="399"/>
    </row>
    <row r="1218" spans="1:27" ht="4.8" customHeight="1" x14ac:dyDescent="0.3">
      <c r="A1218" s="323"/>
      <c r="B1218" s="186"/>
      <c r="C1218" s="186"/>
      <c r="D1218" s="186"/>
      <c r="E1218" s="395"/>
      <c r="F1218" s="399"/>
      <c r="G1218" s="399"/>
      <c r="H1218" s="399"/>
      <c r="I1218" s="399"/>
      <c r="J1218" s="400"/>
      <c r="K1218" s="400"/>
      <c r="L1218" s="399"/>
      <c r="M1218" s="399"/>
      <c r="N1218" s="399"/>
      <c r="O1218" s="399"/>
      <c r="P1218" s="399"/>
      <c r="Q1218" s="399"/>
      <c r="R1218" s="399"/>
      <c r="S1218" s="399"/>
      <c r="T1218" s="399"/>
      <c r="U1218" s="399"/>
      <c r="V1218" s="399"/>
      <c r="W1218" s="399"/>
      <c r="X1218" s="399"/>
      <c r="Y1218" s="399"/>
      <c r="Z1218" s="399"/>
      <c r="AA1218" s="399"/>
    </row>
    <row r="1219" spans="1:27" x14ac:dyDescent="0.3">
      <c r="A1219" s="323"/>
      <c r="B1219" s="186"/>
      <c r="C1219" s="398" t="s">
        <v>185</v>
      </c>
      <c r="D1219" s="398"/>
      <c r="E1219" s="398"/>
      <c r="F1219" s="399">
        <v>15363</v>
      </c>
      <c r="G1219" s="399"/>
      <c r="H1219" s="399">
        <v>14593</v>
      </c>
      <c r="I1219" s="399"/>
      <c r="J1219" s="400">
        <f t="shared" si="428"/>
        <v>94.987958081103955</v>
      </c>
      <c r="K1219" s="400"/>
      <c r="L1219" s="399">
        <v>0</v>
      </c>
      <c r="M1219" s="399"/>
      <c r="N1219" s="399">
        <v>0</v>
      </c>
      <c r="O1219" s="399"/>
      <c r="P1219" s="399">
        <v>0</v>
      </c>
      <c r="Q1219" s="399"/>
      <c r="R1219" s="399">
        <v>0</v>
      </c>
      <c r="S1219" s="399"/>
      <c r="T1219" s="399">
        <v>0</v>
      </c>
      <c r="U1219" s="399"/>
      <c r="V1219" s="399">
        <v>0</v>
      </c>
      <c r="W1219" s="399"/>
      <c r="X1219" s="399">
        <v>0</v>
      </c>
      <c r="Y1219" s="399"/>
      <c r="Z1219" s="399">
        <v>0</v>
      </c>
      <c r="AA1219" s="399"/>
    </row>
    <row r="1220" spans="1:27" x14ac:dyDescent="0.3">
      <c r="A1220" s="323"/>
      <c r="B1220" s="186"/>
      <c r="C1220" s="401" t="s">
        <v>186</v>
      </c>
      <c r="D1220" s="401"/>
      <c r="E1220" s="401"/>
      <c r="F1220" s="399"/>
      <c r="G1220" s="399"/>
      <c r="H1220" s="399"/>
      <c r="I1220" s="399"/>
      <c r="J1220" s="400"/>
      <c r="K1220" s="400"/>
      <c r="L1220" s="399"/>
      <c r="M1220" s="399"/>
      <c r="N1220" s="399"/>
      <c r="O1220" s="399"/>
      <c r="P1220" s="399"/>
      <c r="Q1220" s="399"/>
      <c r="R1220" s="399"/>
      <c r="S1220" s="399"/>
      <c r="T1220" s="399"/>
      <c r="U1220" s="399"/>
      <c r="V1220" s="399"/>
      <c r="W1220" s="399"/>
      <c r="X1220" s="399"/>
      <c r="Y1220" s="399"/>
      <c r="Z1220" s="399"/>
      <c r="AA1220" s="399"/>
    </row>
    <row r="1221" spans="1:27" ht="4.8" customHeight="1" x14ac:dyDescent="0.3">
      <c r="A1221" s="323"/>
      <c r="B1221" s="186"/>
      <c r="C1221" s="186"/>
      <c r="D1221" s="186"/>
      <c r="E1221" s="395"/>
      <c r="F1221" s="399"/>
      <c r="G1221" s="399"/>
      <c r="H1221" s="399"/>
      <c r="I1221" s="399"/>
      <c r="J1221" s="400"/>
      <c r="K1221" s="400"/>
      <c r="L1221" s="399"/>
      <c r="M1221" s="399"/>
      <c r="N1221" s="399"/>
      <c r="O1221" s="399"/>
      <c r="P1221" s="399"/>
      <c r="Q1221" s="399"/>
      <c r="R1221" s="399"/>
      <c r="S1221" s="399"/>
      <c r="T1221" s="399"/>
      <c r="U1221" s="399"/>
      <c r="V1221" s="399"/>
      <c r="W1221" s="399"/>
      <c r="X1221" s="399"/>
      <c r="Y1221" s="399"/>
      <c r="Z1221" s="399"/>
      <c r="AA1221" s="399"/>
    </row>
    <row r="1222" spans="1:27" x14ac:dyDescent="0.3">
      <c r="A1222" s="323"/>
      <c r="B1222" s="186"/>
      <c r="C1222" s="398" t="s">
        <v>74</v>
      </c>
      <c r="D1222" s="398"/>
      <c r="E1222" s="398"/>
      <c r="F1222" s="399">
        <v>1786</v>
      </c>
      <c r="G1222" s="399"/>
      <c r="H1222" s="399">
        <v>1712</v>
      </c>
      <c r="I1222" s="399"/>
      <c r="J1222" s="400">
        <f t="shared" si="428"/>
        <v>95.856662933930565</v>
      </c>
      <c r="K1222" s="400"/>
      <c r="L1222" s="399">
        <v>0</v>
      </c>
      <c r="M1222" s="399"/>
      <c r="N1222" s="399">
        <v>0</v>
      </c>
      <c r="O1222" s="399"/>
      <c r="P1222" s="399">
        <v>0</v>
      </c>
      <c r="Q1222" s="399"/>
      <c r="R1222" s="399">
        <v>0</v>
      </c>
      <c r="S1222" s="399"/>
      <c r="T1222" s="399">
        <v>0</v>
      </c>
      <c r="U1222" s="399"/>
      <c r="V1222" s="399">
        <v>0</v>
      </c>
      <c r="W1222" s="399"/>
      <c r="X1222" s="399">
        <v>0</v>
      </c>
      <c r="Y1222" s="399"/>
      <c r="Z1222" s="399">
        <v>0</v>
      </c>
      <c r="AA1222" s="399"/>
    </row>
    <row r="1223" spans="1:27" x14ac:dyDescent="0.3">
      <c r="A1223" s="323"/>
      <c r="B1223" s="186"/>
      <c r="C1223" s="401" t="s">
        <v>75</v>
      </c>
      <c r="D1223" s="401"/>
      <c r="E1223" s="401"/>
      <c r="F1223" s="399"/>
      <c r="G1223" s="399"/>
      <c r="H1223" s="399"/>
      <c r="I1223" s="399"/>
      <c r="J1223" s="400"/>
      <c r="K1223" s="400"/>
      <c r="L1223" s="399"/>
      <c r="M1223" s="399"/>
      <c r="N1223" s="399"/>
      <c r="O1223" s="399"/>
      <c r="P1223" s="399"/>
      <c r="Q1223" s="399"/>
      <c r="R1223" s="399"/>
      <c r="S1223" s="399"/>
      <c r="T1223" s="399"/>
      <c r="U1223" s="399"/>
      <c r="V1223" s="399"/>
      <c r="W1223" s="399"/>
      <c r="X1223" s="399"/>
      <c r="Y1223" s="399"/>
      <c r="Z1223" s="399"/>
      <c r="AA1223" s="399"/>
    </row>
    <row r="1224" spans="1:27" ht="4.8" customHeight="1" x14ac:dyDescent="0.3">
      <c r="A1224" s="323"/>
      <c r="B1224" s="186"/>
      <c r="C1224" s="186"/>
      <c r="D1224" s="186"/>
      <c r="E1224" s="395"/>
      <c r="F1224" s="399"/>
      <c r="G1224" s="399"/>
      <c r="H1224" s="399"/>
      <c r="I1224" s="399"/>
      <c r="J1224" s="400"/>
      <c r="K1224" s="400"/>
      <c r="L1224" s="399"/>
      <c r="M1224" s="399"/>
      <c r="N1224" s="399"/>
      <c r="O1224" s="399"/>
      <c r="P1224" s="399"/>
      <c r="Q1224" s="399"/>
      <c r="R1224" s="399"/>
      <c r="S1224" s="399"/>
      <c r="T1224" s="399"/>
      <c r="U1224" s="399"/>
      <c r="V1224" s="399"/>
      <c r="W1224" s="399"/>
      <c r="X1224" s="399"/>
      <c r="Y1224" s="399"/>
      <c r="Z1224" s="399"/>
      <c r="AA1224" s="399"/>
    </row>
    <row r="1225" spans="1:27" x14ac:dyDescent="0.3">
      <c r="A1225" s="323"/>
      <c r="B1225" s="186"/>
      <c r="C1225" s="398" t="s">
        <v>76</v>
      </c>
      <c r="D1225" s="398"/>
      <c r="E1225" s="398"/>
      <c r="F1225" s="399">
        <v>357</v>
      </c>
      <c r="G1225" s="399"/>
      <c r="H1225" s="399">
        <v>350</v>
      </c>
      <c r="I1225" s="399"/>
      <c r="J1225" s="400">
        <f t="shared" si="428"/>
        <v>98.039215686274503</v>
      </c>
      <c r="K1225" s="400"/>
      <c r="L1225" s="399">
        <v>0</v>
      </c>
      <c r="M1225" s="399"/>
      <c r="N1225" s="399">
        <v>0</v>
      </c>
      <c r="O1225" s="399"/>
      <c r="P1225" s="399">
        <v>0</v>
      </c>
      <c r="Q1225" s="399"/>
      <c r="R1225" s="399">
        <v>0</v>
      </c>
      <c r="S1225" s="399"/>
      <c r="T1225" s="399">
        <v>0</v>
      </c>
      <c r="U1225" s="399"/>
      <c r="V1225" s="399">
        <v>0</v>
      </c>
      <c r="W1225" s="399"/>
      <c r="X1225" s="399">
        <v>0</v>
      </c>
      <c r="Y1225" s="399"/>
      <c r="Z1225" s="399">
        <v>0</v>
      </c>
      <c r="AA1225" s="399"/>
    </row>
    <row r="1226" spans="1:27" x14ac:dyDescent="0.3">
      <c r="A1226" s="323"/>
      <c r="B1226" s="186"/>
      <c r="C1226" s="401" t="s">
        <v>77</v>
      </c>
      <c r="D1226" s="401"/>
      <c r="E1226" s="401"/>
      <c r="F1226" s="399"/>
      <c r="G1226" s="399"/>
      <c r="H1226" s="399"/>
      <c r="I1226" s="399"/>
      <c r="J1226" s="400"/>
      <c r="K1226" s="400"/>
      <c r="L1226" s="399"/>
      <c r="M1226" s="399"/>
      <c r="N1226" s="399"/>
      <c r="O1226" s="399"/>
      <c r="P1226" s="399"/>
      <c r="Q1226" s="399"/>
      <c r="R1226" s="399"/>
      <c r="S1226" s="399"/>
      <c r="T1226" s="399"/>
      <c r="U1226" s="399"/>
      <c r="V1226" s="399"/>
      <c r="W1226" s="399"/>
      <c r="X1226" s="399"/>
      <c r="Y1226" s="399"/>
      <c r="Z1226" s="399"/>
      <c r="AA1226" s="399"/>
    </row>
    <row r="1227" spans="1:27" ht="4.8" customHeight="1" x14ac:dyDescent="0.3">
      <c r="A1227" s="323"/>
      <c r="B1227" s="186"/>
      <c r="C1227" s="186"/>
      <c r="D1227" s="186"/>
      <c r="E1227" s="395"/>
      <c r="F1227" s="399"/>
      <c r="G1227" s="399"/>
      <c r="H1227" s="399"/>
      <c r="I1227" s="399"/>
      <c r="J1227" s="400"/>
      <c r="K1227" s="400"/>
      <c r="L1227" s="399"/>
      <c r="M1227" s="399"/>
      <c r="N1227" s="399"/>
      <c r="O1227" s="399"/>
      <c r="P1227" s="399"/>
      <c r="Q1227" s="399"/>
      <c r="R1227" s="399"/>
      <c r="S1227" s="399"/>
      <c r="T1227" s="399"/>
      <c r="U1227" s="399"/>
      <c r="V1227" s="399"/>
      <c r="W1227" s="399"/>
      <c r="X1227" s="399"/>
      <c r="Y1227" s="399"/>
      <c r="Z1227" s="399"/>
      <c r="AA1227" s="399"/>
    </row>
    <row r="1228" spans="1:27" x14ac:dyDescent="0.3">
      <c r="A1228" s="323"/>
      <c r="B1228" s="186"/>
      <c r="C1228" s="398" t="s">
        <v>78</v>
      </c>
      <c r="D1228" s="398"/>
      <c r="E1228" s="398"/>
      <c r="F1228" s="399">
        <v>3543</v>
      </c>
      <c r="G1228" s="399"/>
      <c r="H1228" s="399">
        <v>3415</v>
      </c>
      <c r="I1228" s="399"/>
      <c r="J1228" s="405">
        <f t="shared" si="428"/>
        <v>96.387242449901208</v>
      </c>
      <c r="K1228" s="405"/>
      <c r="L1228" s="399">
        <v>0</v>
      </c>
      <c r="M1228" s="399"/>
      <c r="N1228" s="399">
        <v>0</v>
      </c>
      <c r="O1228" s="399"/>
      <c r="P1228" s="399">
        <v>0</v>
      </c>
      <c r="Q1228" s="399"/>
      <c r="R1228" s="399">
        <v>0</v>
      </c>
      <c r="S1228" s="399"/>
      <c r="T1228" s="399">
        <v>0</v>
      </c>
      <c r="U1228" s="399"/>
      <c r="V1228" s="399">
        <v>0</v>
      </c>
      <c r="W1228" s="399"/>
      <c r="X1228" s="399">
        <v>0</v>
      </c>
      <c r="Y1228" s="399"/>
      <c r="Z1228" s="399">
        <v>0</v>
      </c>
      <c r="AA1228" s="399"/>
    </row>
    <row r="1229" spans="1:27" x14ac:dyDescent="0.3">
      <c r="A1229" s="323"/>
      <c r="B1229" s="186"/>
      <c r="C1229" s="401" t="s">
        <v>141</v>
      </c>
      <c r="D1229" s="401"/>
      <c r="E1229" s="401"/>
      <c r="F1229" s="399"/>
      <c r="G1229" s="399"/>
      <c r="H1229" s="399"/>
      <c r="I1229" s="399"/>
      <c r="J1229" s="405"/>
      <c r="K1229" s="405"/>
      <c r="L1229" s="399"/>
      <c r="M1229" s="399"/>
      <c r="N1229" s="399"/>
      <c r="O1229" s="399"/>
      <c r="P1229" s="399"/>
      <c r="Q1229" s="399"/>
      <c r="R1229" s="399"/>
      <c r="S1229" s="399"/>
      <c r="T1229" s="399"/>
      <c r="U1229" s="399"/>
      <c r="V1229" s="399"/>
      <c r="W1229" s="399"/>
      <c r="X1229" s="399"/>
      <c r="Y1229" s="399"/>
      <c r="Z1229" s="399"/>
      <c r="AA1229" s="399"/>
    </row>
    <row r="1230" spans="1:27" ht="4.8" customHeight="1" x14ac:dyDescent="0.3">
      <c r="A1230" s="323"/>
      <c r="B1230" s="186"/>
      <c r="C1230" s="186"/>
      <c r="D1230" s="186"/>
      <c r="E1230" s="395"/>
      <c r="F1230" s="399"/>
      <c r="G1230" s="399"/>
      <c r="H1230" s="399"/>
      <c r="I1230" s="399"/>
      <c r="J1230" s="405"/>
      <c r="K1230" s="405"/>
      <c r="L1230" s="399"/>
      <c r="M1230" s="399"/>
      <c r="N1230" s="399"/>
      <c r="O1230" s="399"/>
      <c r="P1230" s="399"/>
      <c r="Q1230" s="399"/>
      <c r="R1230" s="399"/>
      <c r="S1230" s="399"/>
      <c r="T1230" s="399"/>
      <c r="U1230" s="399"/>
      <c r="V1230" s="399"/>
      <c r="W1230" s="399"/>
      <c r="X1230" s="399"/>
      <c r="Y1230" s="399"/>
      <c r="Z1230" s="399"/>
      <c r="AA1230" s="399"/>
    </row>
    <row r="1231" spans="1:27" x14ac:dyDescent="0.3">
      <c r="A1231" s="323"/>
      <c r="B1231" s="186"/>
      <c r="C1231" s="398" t="s">
        <v>79</v>
      </c>
      <c r="D1231" s="398"/>
      <c r="E1231" s="398"/>
      <c r="F1231" s="399">
        <v>2661</v>
      </c>
      <c r="G1231" s="399"/>
      <c r="H1231" s="399">
        <v>2550</v>
      </c>
      <c r="I1231" s="399"/>
      <c r="J1231" s="405">
        <f t="shared" si="428"/>
        <v>95.828635851183762</v>
      </c>
      <c r="K1231" s="405"/>
      <c r="L1231" s="399">
        <v>0</v>
      </c>
      <c r="M1231" s="399"/>
      <c r="N1231" s="399">
        <v>0</v>
      </c>
      <c r="O1231" s="399"/>
      <c r="P1231" s="399">
        <v>0</v>
      </c>
      <c r="Q1231" s="399"/>
      <c r="R1231" s="399">
        <v>0</v>
      </c>
      <c r="S1231" s="399"/>
      <c r="T1231" s="399">
        <v>0</v>
      </c>
      <c r="U1231" s="399"/>
      <c r="V1231" s="399">
        <v>0</v>
      </c>
      <c r="W1231" s="399"/>
      <c r="X1231" s="399">
        <v>0</v>
      </c>
      <c r="Y1231" s="399"/>
      <c r="Z1231" s="399">
        <v>0</v>
      </c>
      <c r="AA1231" s="399"/>
    </row>
    <row r="1232" spans="1:27" x14ac:dyDescent="0.3">
      <c r="A1232" s="323"/>
      <c r="B1232" s="186"/>
      <c r="C1232" s="401" t="s">
        <v>80</v>
      </c>
      <c r="D1232" s="401"/>
      <c r="E1232" s="401"/>
      <c r="F1232" s="399"/>
      <c r="G1232" s="399"/>
      <c r="H1232" s="399"/>
      <c r="I1232" s="399"/>
      <c r="J1232" s="405"/>
      <c r="K1232" s="405"/>
      <c r="L1232" s="399"/>
      <c r="M1232" s="399"/>
      <c r="N1232" s="399"/>
      <c r="O1232" s="399"/>
      <c r="P1232" s="399"/>
      <c r="Q1232" s="399"/>
      <c r="R1232" s="399"/>
      <c r="S1232" s="399"/>
      <c r="T1232" s="399"/>
      <c r="U1232" s="399"/>
      <c r="V1232" s="399"/>
      <c r="W1232" s="399"/>
      <c r="X1232" s="399"/>
      <c r="Y1232" s="399"/>
      <c r="Z1232" s="399"/>
      <c r="AA1232" s="399"/>
    </row>
    <row r="1233" spans="1:27" ht="4.8" customHeight="1" x14ac:dyDescent="0.3">
      <c r="A1233" s="323"/>
      <c r="B1233" s="186"/>
      <c r="C1233" s="186"/>
      <c r="D1233" s="186"/>
      <c r="E1233" s="395"/>
      <c r="F1233" s="399"/>
      <c r="G1233" s="399"/>
      <c r="H1233" s="399"/>
      <c r="I1233" s="399"/>
      <c r="J1233" s="405"/>
      <c r="K1233" s="405"/>
      <c r="L1233" s="399"/>
      <c r="M1233" s="399"/>
      <c r="N1233" s="399"/>
      <c r="O1233" s="399"/>
      <c r="P1233" s="399"/>
      <c r="Q1233" s="399"/>
      <c r="R1233" s="399"/>
      <c r="S1233" s="399"/>
      <c r="T1233" s="399"/>
      <c r="U1233" s="399"/>
      <c r="V1233" s="399"/>
      <c r="W1233" s="399"/>
      <c r="X1233" s="399"/>
      <c r="Y1233" s="399"/>
      <c r="Z1233" s="399"/>
      <c r="AA1233" s="399"/>
    </row>
    <row r="1234" spans="1:27" x14ac:dyDescent="0.3">
      <c r="A1234" s="323"/>
      <c r="B1234" s="186"/>
      <c r="C1234" s="403" t="s">
        <v>81</v>
      </c>
      <c r="D1234" s="403"/>
      <c r="E1234" s="403"/>
      <c r="F1234" s="399">
        <v>3580</v>
      </c>
      <c r="G1234" s="399"/>
      <c r="H1234" s="399">
        <v>3454</v>
      </c>
      <c r="I1234" s="399"/>
      <c r="J1234" s="400">
        <f t="shared" si="428"/>
        <v>96.480446927374302</v>
      </c>
      <c r="K1234" s="400"/>
      <c r="L1234" s="399">
        <v>0</v>
      </c>
      <c r="M1234" s="399"/>
      <c r="N1234" s="399">
        <v>0</v>
      </c>
      <c r="O1234" s="399"/>
      <c r="P1234" s="399">
        <v>0</v>
      </c>
      <c r="Q1234" s="399"/>
      <c r="R1234" s="399">
        <v>0</v>
      </c>
      <c r="S1234" s="399"/>
      <c r="T1234" s="399">
        <v>0</v>
      </c>
      <c r="U1234" s="399"/>
      <c r="V1234" s="399">
        <v>0</v>
      </c>
      <c r="W1234" s="399"/>
      <c r="X1234" s="399">
        <v>0</v>
      </c>
      <c r="Y1234" s="399"/>
      <c r="Z1234" s="399">
        <v>0</v>
      </c>
      <c r="AA1234" s="399"/>
    </row>
    <row r="1235" spans="1:27" x14ac:dyDescent="0.3">
      <c r="A1235" s="323"/>
      <c r="B1235" s="186"/>
      <c r="C1235" s="404" t="s">
        <v>82</v>
      </c>
      <c r="D1235" s="404"/>
      <c r="E1235" s="404"/>
      <c r="F1235" s="399"/>
      <c r="G1235" s="399"/>
      <c r="H1235" s="399"/>
      <c r="I1235" s="399"/>
      <c r="J1235" s="400"/>
      <c r="K1235" s="400"/>
      <c r="L1235" s="399"/>
      <c r="M1235" s="399"/>
      <c r="N1235" s="399"/>
      <c r="O1235" s="399"/>
      <c r="P1235" s="399"/>
      <c r="Q1235" s="399"/>
      <c r="R1235" s="399"/>
      <c r="S1235" s="399"/>
      <c r="T1235" s="399"/>
      <c r="U1235" s="399"/>
      <c r="V1235" s="399"/>
      <c r="W1235" s="399"/>
      <c r="X1235" s="399"/>
      <c r="Y1235" s="399"/>
      <c r="Z1235" s="399"/>
      <c r="AA1235" s="399"/>
    </row>
    <row r="1236" spans="1:27" ht="4.8" customHeight="1" x14ac:dyDescent="0.3">
      <c r="A1236" s="323"/>
      <c r="B1236" s="186"/>
      <c r="C1236" s="186"/>
      <c r="D1236" s="186"/>
      <c r="E1236" s="395"/>
      <c r="F1236" s="399"/>
      <c r="G1236" s="399"/>
      <c r="H1236" s="399"/>
      <c r="I1236" s="399"/>
      <c r="J1236" s="400"/>
      <c r="K1236" s="400"/>
      <c r="L1236" s="399"/>
      <c r="M1236" s="399"/>
      <c r="N1236" s="399"/>
      <c r="O1236" s="399"/>
      <c r="P1236" s="399"/>
      <c r="Q1236" s="399"/>
      <c r="R1236" s="399"/>
      <c r="S1236" s="399"/>
      <c r="T1236" s="399"/>
      <c r="U1236" s="399"/>
      <c r="V1236" s="399"/>
      <c r="W1236" s="399"/>
      <c r="X1236" s="399"/>
      <c r="Y1236" s="399"/>
      <c r="Z1236" s="399"/>
      <c r="AA1236" s="399"/>
    </row>
    <row r="1237" spans="1:27" x14ac:dyDescent="0.3">
      <c r="A1237" s="323"/>
      <c r="B1237" s="186"/>
      <c r="C1237" s="403" t="s">
        <v>83</v>
      </c>
      <c r="D1237" s="403"/>
      <c r="E1237" s="403"/>
      <c r="F1237" s="399">
        <v>2136</v>
      </c>
      <c r="G1237" s="399"/>
      <c r="H1237" s="399">
        <v>2062</v>
      </c>
      <c r="I1237" s="399"/>
      <c r="J1237" s="400">
        <f t="shared" si="428"/>
        <v>96.535580524344567</v>
      </c>
      <c r="K1237" s="400"/>
      <c r="L1237" s="399">
        <v>0</v>
      </c>
      <c r="M1237" s="399"/>
      <c r="N1237" s="399">
        <v>0</v>
      </c>
      <c r="O1237" s="399"/>
      <c r="P1237" s="399">
        <v>0</v>
      </c>
      <c r="Q1237" s="399"/>
      <c r="R1237" s="399">
        <v>0</v>
      </c>
      <c r="S1237" s="399"/>
      <c r="T1237" s="399">
        <v>0</v>
      </c>
      <c r="U1237" s="399"/>
      <c r="V1237" s="399">
        <v>0</v>
      </c>
      <c r="W1237" s="399"/>
      <c r="X1237" s="399">
        <v>0</v>
      </c>
      <c r="Y1237" s="399"/>
      <c r="Z1237" s="399">
        <v>0</v>
      </c>
      <c r="AA1237" s="399"/>
    </row>
    <row r="1238" spans="1:27" x14ac:dyDescent="0.3">
      <c r="A1238" s="323"/>
      <c r="B1238" s="186"/>
      <c r="C1238" s="404" t="s">
        <v>84</v>
      </c>
      <c r="D1238" s="404"/>
      <c r="E1238" s="404"/>
      <c r="F1238" s="399"/>
      <c r="G1238" s="399"/>
      <c r="H1238" s="399"/>
      <c r="I1238" s="399"/>
      <c r="J1238" s="400"/>
      <c r="K1238" s="400"/>
      <c r="L1238" s="399"/>
      <c r="M1238" s="399"/>
      <c r="N1238" s="399"/>
      <c r="O1238" s="399"/>
      <c r="P1238" s="399"/>
      <c r="Q1238" s="399"/>
      <c r="R1238" s="399"/>
      <c r="S1238" s="399"/>
      <c r="T1238" s="399"/>
      <c r="U1238" s="399"/>
      <c r="V1238" s="399"/>
      <c r="W1238" s="399"/>
      <c r="X1238" s="399"/>
      <c r="Y1238" s="399"/>
      <c r="Z1238" s="399"/>
      <c r="AA1238" s="399"/>
    </row>
    <row r="1239" spans="1:27" ht="4.8" customHeight="1" x14ac:dyDescent="0.3">
      <c r="A1239" s="323"/>
      <c r="B1239" s="186"/>
      <c r="C1239" s="186"/>
      <c r="D1239" s="186"/>
      <c r="E1239" s="395"/>
      <c r="F1239" s="399"/>
      <c r="G1239" s="399"/>
      <c r="H1239" s="399"/>
      <c r="I1239" s="399"/>
      <c r="J1239" s="400"/>
      <c r="K1239" s="400"/>
      <c r="L1239" s="399"/>
      <c r="M1239" s="399"/>
      <c r="N1239" s="399"/>
      <c r="O1239" s="399"/>
      <c r="P1239" s="399"/>
      <c r="Q1239" s="399"/>
      <c r="R1239" s="399"/>
      <c r="S1239" s="399"/>
      <c r="T1239" s="399"/>
      <c r="U1239" s="399"/>
      <c r="V1239" s="399"/>
      <c r="W1239" s="399"/>
      <c r="X1239" s="399"/>
      <c r="Y1239" s="399"/>
      <c r="Z1239" s="399"/>
      <c r="AA1239" s="399"/>
    </row>
    <row r="1240" spans="1:27" x14ac:dyDescent="0.3">
      <c r="A1240" s="323"/>
      <c r="B1240" s="186"/>
      <c r="C1240" s="403" t="s">
        <v>87</v>
      </c>
      <c r="D1240" s="403"/>
      <c r="E1240" s="403"/>
      <c r="F1240" s="399">
        <v>5323</v>
      </c>
      <c r="G1240" s="399"/>
      <c r="H1240" s="399">
        <v>5086</v>
      </c>
      <c r="I1240" s="399"/>
      <c r="J1240" s="400">
        <f t="shared" si="428"/>
        <v>95.547623520571108</v>
      </c>
      <c r="K1240" s="400"/>
      <c r="L1240" s="399">
        <v>0</v>
      </c>
      <c r="M1240" s="399"/>
      <c r="N1240" s="399">
        <v>0</v>
      </c>
      <c r="O1240" s="399"/>
      <c r="P1240" s="399">
        <v>0</v>
      </c>
      <c r="Q1240" s="399"/>
      <c r="R1240" s="399">
        <v>0</v>
      </c>
      <c r="S1240" s="399"/>
      <c r="T1240" s="399">
        <v>0</v>
      </c>
      <c r="U1240" s="399"/>
      <c r="V1240" s="399">
        <v>0</v>
      </c>
      <c r="W1240" s="399"/>
      <c r="X1240" s="399">
        <v>0</v>
      </c>
      <c r="Y1240" s="399"/>
      <c r="Z1240" s="399">
        <v>0</v>
      </c>
      <c r="AA1240" s="399"/>
    </row>
    <row r="1241" spans="1:27" x14ac:dyDescent="0.3">
      <c r="A1241" s="323"/>
      <c r="B1241" s="186"/>
      <c r="C1241" s="404" t="s">
        <v>88</v>
      </c>
      <c r="D1241" s="404"/>
      <c r="E1241" s="404"/>
      <c r="F1241" s="399"/>
      <c r="G1241" s="399"/>
      <c r="H1241" s="399"/>
      <c r="I1241" s="399"/>
      <c r="J1241" s="400"/>
      <c r="K1241" s="400"/>
      <c r="L1241" s="399"/>
      <c r="M1241" s="399"/>
      <c r="N1241" s="399"/>
      <c r="O1241" s="399"/>
      <c r="P1241" s="399"/>
      <c r="Q1241" s="399"/>
      <c r="R1241" s="399"/>
      <c r="S1241" s="399"/>
      <c r="T1241" s="399"/>
      <c r="U1241" s="399"/>
      <c r="V1241" s="399"/>
      <c r="W1241" s="399"/>
      <c r="X1241" s="399"/>
      <c r="Y1241" s="399"/>
      <c r="Z1241" s="399"/>
      <c r="AA1241" s="399"/>
    </row>
    <row r="1242" spans="1:27" ht="4.8" customHeight="1" x14ac:dyDescent="0.3">
      <c r="A1242" s="323"/>
      <c r="B1242" s="186"/>
      <c r="C1242" s="186"/>
      <c r="D1242" s="186"/>
      <c r="E1242" s="395"/>
      <c r="F1242" s="399"/>
      <c r="G1242" s="399"/>
      <c r="H1242" s="399"/>
      <c r="I1242" s="399"/>
      <c r="J1242" s="400"/>
      <c r="K1242" s="400"/>
      <c r="L1242" s="399"/>
      <c r="M1242" s="399"/>
      <c r="N1242" s="399"/>
      <c r="O1242" s="399"/>
      <c r="P1242" s="399"/>
      <c r="Q1242" s="399"/>
      <c r="R1242" s="399"/>
      <c r="S1242" s="399"/>
      <c r="T1242" s="399"/>
      <c r="U1242" s="399"/>
      <c r="V1242" s="399"/>
      <c r="W1242" s="399"/>
      <c r="X1242" s="399"/>
      <c r="Y1242" s="399"/>
      <c r="Z1242" s="399"/>
      <c r="AA1242" s="399"/>
    </row>
    <row r="1243" spans="1:27" x14ac:dyDescent="0.3">
      <c r="A1243" s="323"/>
      <c r="B1243" s="186"/>
      <c r="C1243" s="403" t="s">
        <v>86</v>
      </c>
      <c r="D1243" s="403"/>
      <c r="E1243" s="403"/>
      <c r="F1243" s="399">
        <v>3403</v>
      </c>
      <c r="G1243" s="399"/>
      <c r="H1243" s="399">
        <v>3271</v>
      </c>
      <c r="I1243" s="399"/>
      <c r="J1243" s="400">
        <f t="shared" si="428"/>
        <v>96.121069644431387</v>
      </c>
      <c r="K1243" s="400"/>
      <c r="L1243" s="399">
        <v>0</v>
      </c>
      <c r="M1243" s="399"/>
      <c r="N1243" s="399">
        <v>0</v>
      </c>
      <c r="O1243" s="399"/>
      <c r="P1243" s="399">
        <v>0</v>
      </c>
      <c r="Q1243" s="399"/>
      <c r="R1243" s="399">
        <v>0</v>
      </c>
      <c r="S1243" s="399"/>
      <c r="T1243" s="399">
        <v>0</v>
      </c>
      <c r="U1243" s="399"/>
      <c r="V1243" s="399">
        <v>0</v>
      </c>
      <c r="W1243" s="399"/>
      <c r="X1243" s="399">
        <v>0</v>
      </c>
      <c r="Y1243" s="399"/>
      <c r="Z1243" s="399">
        <v>0</v>
      </c>
      <c r="AA1243" s="399"/>
    </row>
    <row r="1244" spans="1:27" x14ac:dyDescent="0.3">
      <c r="A1244" s="348"/>
      <c r="B1244" s="406"/>
      <c r="C1244" s="407" t="s">
        <v>85</v>
      </c>
      <c r="D1244" s="407"/>
      <c r="E1244" s="407"/>
      <c r="F1244" s="314"/>
      <c r="G1244" s="314"/>
      <c r="H1244" s="314"/>
      <c r="I1244" s="314"/>
      <c r="J1244" s="400"/>
      <c r="K1244" s="400"/>
      <c r="L1244" s="314"/>
      <c r="M1244" s="314"/>
      <c r="N1244" s="314"/>
      <c r="O1244" s="314"/>
      <c r="P1244" s="314"/>
      <c r="Q1244" s="314"/>
      <c r="R1244" s="314"/>
      <c r="S1244" s="314"/>
      <c r="T1244" s="314"/>
      <c r="U1244" s="314"/>
      <c r="V1244" s="314"/>
      <c r="W1244" s="314"/>
      <c r="X1244" s="314"/>
      <c r="Y1244" s="314"/>
      <c r="Z1244" s="314"/>
      <c r="AA1244" s="314"/>
    </row>
    <row r="1245" spans="1:27" ht="4.8" customHeight="1" thickBot="1" x14ac:dyDescent="0.35">
      <c r="A1245" s="336"/>
      <c r="B1245" s="319"/>
      <c r="C1245" s="408"/>
      <c r="D1245" s="408"/>
      <c r="E1245" s="408"/>
      <c r="F1245" s="340"/>
      <c r="G1245" s="340"/>
      <c r="H1245" s="340"/>
      <c r="I1245" s="340"/>
      <c r="J1245" s="402"/>
      <c r="K1245" s="402"/>
      <c r="L1245" s="340"/>
      <c r="M1245" s="340"/>
      <c r="N1245" s="340"/>
      <c r="O1245" s="340"/>
      <c r="P1245" s="340"/>
      <c r="Q1245" s="340"/>
      <c r="R1245" s="340"/>
      <c r="S1245" s="340"/>
      <c r="T1245" s="340"/>
      <c r="U1245" s="340"/>
      <c r="V1245" s="340"/>
      <c r="W1245" s="340"/>
      <c r="X1245" s="340"/>
      <c r="Y1245" s="340"/>
      <c r="Z1245" s="340"/>
      <c r="AA1245" s="340"/>
    </row>
    <row r="1246" spans="1:27" x14ac:dyDescent="0.3">
      <c r="A1246" s="353" t="s">
        <v>169</v>
      </c>
      <c r="B1246" s="353"/>
      <c r="C1246" s="353"/>
      <c r="D1246" s="353"/>
      <c r="E1246" s="353"/>
      <c r="F1246" s="353"/>
      <c r="G1246" s="353"/>
      <c r="H1246" s="353"/>
      <c r="I1246" s="353"/>
      <c r="J1246" s="353"/>
      <c r="K1246" s="353"/>
      <c r="L1246" s="353"/>
      <c r="M1246" s="353"/>
      <c r="N1246" s="353"/>
      <c r="O1246" s="353"/>
      <c r="P1246" s="353"/>
      <c r="Q1246" s="353"/>
      <c r="R1246" s="353"/>
      <c r="S1246" s="353"/>
      <c r="T1246" s="353"/>
      <c r="U1246" s="353"/>
      <c r="V1246" s="353"/>
      <c r="W1246" s="353"/>
      <c r="X1246" s="353"/>
      <c r="Y1246" s="353"/>
      <c r="Z1246" s="353"/>
      <c r="AA1246" s="353"/>
    </row>
    <row r="1247" spans="1:27" x14ac:dyDescent="0.3">
      <c r="A1247" s="354" t="s">
        <v>184</v>
      </c>
      <c r="B1247" s="354"/>
      <c r="C1247" s="354"/>
      <c r="D1247" s="354"/>
      <c r="E1247" s="354"/>
      <c r="F1247" s="354"/>
      <c r="G1247" s="354"/>
      <c r="H1247" s="354"/>
      <c r="I1247" s="354"/>
      <c r="J1247" s="354"/>
      <c r="K1247" s="354"/>
      <c r="L1247" s="354"/>
      <c r="M1247" s="354"/>
      <c r="N1247" s="354"/>
      <c r="O1247" s="354"/>
      <c r="P1247" s="354"/>
      <c r="Q1247" s="354"/>
      <c r="R1247" s="354"/>
      <c r="S1247" s="354"/>
      <c r="T1247" s="354"/>
      <c r="U1247" s="354"/>
      <c r="V1247" s="354"/>
      <c r="W1247" s="354"/>
      <c r="X1247" s="354"/>
      <c r="Y1247" s="354"/>
      <c r="Z1247" s="354"/>
      <c r="AA1247" s="354"/>
    </row>
    <row r="1248" spans="1:27" ht="13.8" thickBot="1" x14ac:dyDescent="0.35">
      <c r="A1248" s="18"/>
      <c r="B1248" s="18"/>
      <c r="C1248" s="18"/>
      <c r="D1248" s="18"/>
      <c r="E1248" s="18"/>
      <c r="F1248" s="329"/>
      <c r="G1248" s="329"/>
      <c r="H1248" s="329"/>
      <c r="I1248" s="329"/>
      <c r="J1248" s="330"/>
      <c r="K1248" s="330"/>
      <c r="L1248" s="329"/>
      <c r="M1248" s="329"/>
      <c r="N1248" s="18"/>
      <c r="O1248" s="18"/>
      <c r="P1248" s="329"/>
      <c r="Q1248" s="329"/>
      <c r="R1248" s="330"/>
      <c r="S1248" s="330"/>
      <c r="T1248" s="329"/>
      <c r="U1248" s="329"/>
      <c r="V1248" s="18"/>
      <c r="W1248" s="18"/>
      <c r="X1248" s="329"/>
      <c r="Y1248" s="329"/>
      <c r="Z1248" s="330"/>
      <c r="AA1248" s="330"/>
    </row>
    <row r="1249" spans="1:27" ht="36" customHeight="1" thickBot="1" x14ac:dyDescent="0.35">
      <c r="A1249" s="355"/>
      <c r="B1249" s="317" t="s">
        <v>220</v>
      </c>
      <c r="C1249" s="317"/>
      <c r="D1249" s="317"/>
      <c r="E1249" s="318"/>
      <c r="F1249" s="293" t="s">
        <v>25</v>
      </c>
      <c r="G1249" s="356"/>
      <c r="H1249" s="357" t="s">
        <v>32</v>
      </c>
      <c r="I1249" s="357"/>
      <c r="J1249" s="357"/>
      <c r="K1249" s="358"/>
      <c r="L1249" s="357" t="s">
        <v>21</v>
      </c>
      <c r="M1249" s="357"/>
      <c r="N1249" s="357"/>
      <c r="O1249" s="358"/>
      <c r="P1249" s="357" t="s">
        <v>29</v>
      </c>
      <c r="Q1249" s="357"/>
      <c r="R1249" s="357"/>
      <c r="S1249" s="358"/>
      <c r="T1249" s="357" t="s">
        <v>31</v>
      </c>
      <c r="U1249" s="357"/>
      <c r="V1249" s="357"/>
      <c r="W1249" s="358"/>
      <c r="X1249" s="357" t="s">
        <v>30</v>
      </c>
      <c r="Y1249" s="357"/>
      <c r="Z1249" s="357"/>
      <c r="AA1249" s="358"/>
    </row>
    <row r="1250" spans="1:27" ht="37.200000000000003" customHeight="1" x14ac:dyDescent="0.3">
      <c r="A1250" s="167"/>
      <c r="B1250" s="301"/>
      <c r="C1250" s="301"/>
      <c r="D1250" s="301"/>
      <c r="E1250" s="312"/>
      <c r="F1250" s="298"/>
      <c r="G1250" s="359"/>
      <c r="H1250" s="302" t="s">
        <v>134</v>
      </c>
      <c r="I1250" s="360"/>
      <c r="J1250" s="303" t="s">
        <v>118</v>
      </c>
      <c r="K1250" s="303"/>
      <c r="L1250" s="302" t="s">
        <v>134</v>
      </c>
      <c r="M1250" s="360"/>
      <c r="N1250" s="303" t="s">
        <v>118</v>
      </c>
      <c r="O1250" s="303"/>
      <c r="P1250" s="302" t="s">
        <v>134</v>
      </c>
      <c r="Q1250" s="360"/>
      <c r="R1250" s="303" t="s">
        <v>118</v>
      </c>
      <c r="S1250" s="303"/>
      <c r="T1250" s="302" t="s">
        <v>134</v>
      </c>
      <c r="U1250" s="360"/>
      <c r="V1250" s="303" t="s">
        <v>118</v>
      </c>
      <c r="W1250" s="303"/>
      <c r="X1250" s="302" t="s">
        <v>134</v>
      </c>
      <c r="Y1250" s="360"/>
      <c r="Z1250" s="303" t="s">
        <v>118</v>
      </c>
      <c r="AA1250" s="303"/>
    </row>
    <row r="1251" spans="1:27" ht="18.600000000000001" customHeight="1" thickBot="1" x14ac:dyDescent="0.35">
      <c r="A1251" s="72"/>
      <c r="B1251" s="361"/>
      <c r="C1251" s="361"/>
      <c r="D1251" s="361"/>
      <c r="E1251" s="307"/>
      <c r="F1251" s="362"/>
      <c r="G1251" s="363"/>
      <c r="H1251" s="364"/>
      <c r="I1251" s="364"/>
      <c r="J1251" s="310" t="s">
        <v>62</v>
      </c>
      <c r="K1251" s="310"/>
      <c r="L1251" s="364"/>
      <c r="M1251" s="364"/>
      <c r="N1251" s="310" t="s">
        <v>62</v>
      </c>
      <c r="O1251" s="310"/>
      <c r="P1251" s="364"/>
      <c r="Q1251" s="364"/>
      <c r="R1251" s="310" t="s">
        <v>62</v>
      </c>
      <c r="S1251" s="310"/>
      <c r="T1251" s="364"/>
      <c r="U1251" s="364"/>
      <c r="V1251" s="310" t="s">
        <v>62</v>
      </c>
      <c r="W1251" s="310"/>
      <c r="X1251" s="364"/>
      <c r="Y1251" s="364"/>
      <c r="Z1251" s="310" t="s">
        <v>62</v>
      </c>
      <c r="AA1251" s="310"/>
    </row>
    <row r="1252" spans="1:27" ht="4.8" customHeight="1" x14ac:dyDescent="0.3">
      <c r="A1252" s="355"/>
      <c r="B1252" s="318"/>
      <c r="C1252" s="318"/>
      <c r="D1252" s="318"/>
      <c r="E1252" s="318"/>
      <c r="F1252" s="294"/>
      <c r="G1252" s="356"/>
      <c r="H1252" s="365"/>
      <c r="I1252" s="365"/>
      <c r="J1252" s="322"/>
      <c r="K1252" s="322"/>
      <c r="L1252" s="365"/>
      <c r="M1252" s="365"/>
      <c r="N1252" s="322"/>
      <c r="O1252" s="322"/>
      <c r="P1252" s="365"/>
      <c r="Q1252" s="365"/>
      <c r="R1252" s="322"/>
      <c r="S1252" s="322"/>
      <c r="T1252" s="365"/>
      <c r="U1252" s="365"/>
      <c r="V1252" s="322"/>
      <c r="W1252" s="322"/>
      <c r="X1252" s="365"/>
      <c r="Y1252" s="365"/>
      <c r="Z1252" s="322"/>
      <c r="AA1252" s="322"/>
    </row>
    <row r="1253" spans="1:27" x14ac:dyDescent="0.3">
      <c r="A1253" s="271" t="s">
        <v>158</v>
      </c>
      <c r="B1253" s="271"/>
      <c r="C1253" s="271"/>
      <c r="D1253" s="271"/>
      <c r="E1253" s="271"/>
      <c r="F1253" s="271"/>
      <c r="G1253" s="271"/>
      <c r="H1253" s="271"/>
      <c r="I1253" s="271"/>
      <c r="J1253" s="271"/>
      <c r="K1253" s="271"/>
      <c r="L1253" s="271"/>
      <c r="M1253" s="271"/>
      <c r="N1253" s="271"/>
      <c r="O1253" s="271"/>
      <c r="P1253" s="271"/>
      <c r="Q1253" s="271"/>
      <c r="R1253" s="271"/>
      <c r="S1253" s="271"/>
      <c r="T1253" s="271"/>
      <c r="U1253" s="271"/>
      <c r="V1253" s="271"/>
      <c r="W1253" s="271"/>
      <c r="X1253" s="271"/>
      <c r="Y1253" s="271"/>
      <c r="Z1253" s="271"/>
      <c r="AA1253" s="271"/>
    </row>
    <row r="1254" spans="1:27" x14ac:dyDescent="0.3">
      <c r="A1254" s="272" t="s">
        <v>159</v>
      </c>
      <c r="B1254" s="271"/>
      <c r="C1254" s="271"/>
      <c r="D1254" s="271"/>
      <c r="E1254" s="271"/>
      <c r="F1254" s="271"/>
      <c r="G1254" s="271"/>
      <c r="H1254" s="271"/>
      <c r="I1254" s="271"/>
      <c r="J1254" s="271"/>
      <c r="K1254" s="271"/>
      <c r="L1254" s="271"/>
      <c r="M1254" s="271"/>
      <c r="N1254" s="271"/>
      <c r="O1254" s="271"/>
      <c r="P1254" s="271"/>
      <c r="Q1254" s="271"/>
      <c r="R1254" s="271"/>
      <c r="S1254" s="271"/>
      <c r="T1254" s="271"/>
      <c r="U1254" s="271"/>
      <c r="V1254" s="271"/>
      <c r="W1254" s="271"/>
      <c r="X1254" s="271"/>
      <c r="Y1254" s="271"/>
      <c r="Z1254" s="271"/>
      <c r="AA1254" s="271"/>
    </row>
    <row r="1255" spans="1:27" s="224" customFormat="1" ht="4.8" customHeight="1" x14ac:dyDescent="0.3">
      <c r="A1255" s="366"/>
      <c r="B1255" s="366"/>
      <c r="C1255" s="366"/>
      <c r="D1255" s="366"/>
      <c r="E1255" s="366"/>
      <c r="F1255" s="366"/>
      <c r="G1255" s="366"/>
      <c r="H1255" s="366"/>
      <c r="I1255" s="366"/>
      <c r="J1255" s="366"/>
      <c r="K1255" s="366"/>
      <c r="L1255" s="366"/>
      <c r="M1255" s="366"/>
      <c r="N1255" s="366"/>
      <c r="O1255" s="366"/>
      <c r="P1255" s="366"/>
      <c r="Q1255" s="366"/>
      <c r="R1255" s="366"/>
      <c r="S1255" s="366"/>
      <c r="T1255" s="366"/>
      <c r="U1255" s="366"/>
      <c r="V1255" s="366"/>
      <c r="W1255" s="366"/>
      <c r="X1255" s="366"/>
      <c r="Y1255" s="366"/>
      <c r="Z1255" s="366"/>
      <c r="AA1255" s="366"/>
    </row>
    <row r="1256" spans="1:27" x14ac:dyDescent="0.3">
      <c r="A1256" s="18"/>
      <c r="B1256" s="186"/>
      <c r="C1256" s="403" t="s">
        <v>89</v>
      </c>
      <c r="D1256" s="403"/>
      <c r="E1256" s="403"/>
      <c r="F1256" s="399">
        <v>1042</v>
      </c>
      <c r="G1256" s="399"/>
      <c r="H1256" s="399">
        <v>1003</v>
      </c>
      <c r="I1256" s="399"/>
      <c r="J1256" s="400">
        <f t="shared" si="428"/>
        <v>96.257197696737038</v>
      </c>
      <c r="K1256" s="400"/>
      <c r="L1256" s="399">
        <v>0</v>
      </c>
      <c r="M1256" s="399"/>
      <c r="N1256" s="399">
        <v>0</v>
      </c>
      <c r="O1256" s="399"/>
      <c r="P1256" s="399">
        <v>0</v>
      </c>
      <c r="Q1256" s="399"/>
      <c r="R1256" s="399">
        <v>0</v>
      </c>
      <c r="S1256" s="399"/>
      <c r="T1256" s="399">
        <v>0</v>
      </c>
      <c r="U1256" s="399"/>
      <c r="V1256" s="399">
        <v>0</v>
      </c>
      <c r="W1256" s="399"/>
      <c r="X1256" s="399">
        <v>0</v>
      </c>
      <c r="Y1256" s="399"/>
      <c r="Z1256" s="399">
        <v>0</v>
      </c>
      <c r="AA1256" s="329"/>
    </row>
    <row r="1257" spans="1:27" x14ac:dyDescent="0.3">
      <c r="A1257" s="18"/>
      <c r="B1257" s="186"/>
      <c r="C1257" s="404" t="s">
        <v>90</v>
      </c>
      <c r="D1257" s="404"/>
      <c r="E1257" s="404"/>
      <c r="F1257" s="399"/>
      <c r="G1257" s="399"/>
      <c r="H1257" s="399"/>
      <c r="I1257" s="399"/>
      <c r="J1257" s="400"/>
      <c r="K1257" s="400"/>
      <c r="L1257" s="399"/>
      <c r="M1257" s="399"/>
      <c r="N1257" s="399"/>
      <c r="O1257" s="399"/>
      <c r="P1257" s="399"/>
      <c r="Q1257" s="399"/>
      <c r="R1257" s="399"/>
      <c r="S1257" s="399"/>
      <c r="T1257" s="399"/>
      <c r="U1257" s="399"/>
      <c r="V1257" s="399"/>
      <c r="W1257" s="399"/>
      <c r="X1257" s="399"/>
      <c r="Y1257" s="399"/>
      <c r="Z1257" s="399"/>
      <c r="AA1257" s="329"/>
    </row>
    <row r="1258" spans="1:27" ht="4.8" customHeight="1" x14ac:dyDescent="0.3">
      <c r="A1258" s="18"/>
      <c r="B1258" s="186"/>
      <c r="C1258" s="186"/>
      <c r="D1258" s="186"/>
      <c r="E1258" s="395"/>
      <c r="F1258" s="399"/>
      <c r="G1258" s="399"/>
      <c r="H1258" s="399"/>
      <c r="I1258" s="399"/>
      <c r="J1258" s="400"/>
      <c r="K1258" s="400"/>
      <c r="L1258" s="399"/>
      <c r="M1258" s="399"/>
      <c r="N1258" s="399"/>
      <c r="O1258" s="399"/>
      <c r="P1258" s="399"/>
      <c r="Q1258" s="399"/>
      <c r="R1258" s="399"/>
      <c r="S1258" s="399"/>
      <c r="T1258" s="399"/>
      <c r="U1258" s="399"/>
      <c r="V1258" s="399"/>
      <c r="W1258" s="399"/>
      <c r="X1258" s="399"/>
      <c r="Y1258" s="399"/>
      <c r="Z1258" s="399"/>
      <c r="AA1258" s="329"/>
    </row>
    <row r="1259" spans="1:27" x14ac:dyDescent="0.3">
      <c r="A1259" s="18"/>
      <c r="B1259" s="186"/>
      <c r="C1259" s="403" t="s">
        <v>91</v>
      </c>
      <c r="D1259" s="403"/>
      <c r="E1259" s="403"/>
      <c r="F1259" s="399">
        <v>1407</v>
      </c>
      <c r="G1259" s="399"/>
      <c r="H1259" s="399">
        <v>1372</v>
      </c>
      <c r="I1259" s="399"/>
      <c r="J1259" s="400">
        <f t="shared" si="428"/>
        <v>97.512437810945272</v>
      </c>
      <c r="K1259" s="400"/>
      <c r="L1259" s="399">
        <v>0</v>
      </c>
      <c r="M1259" s="399"/>
      <c r="N1259" s="399">
        <v>0</v>
      </c>
      <c r="O1259" s="399"/>
      <c r="P1259" s="399">
        <v>0</v>
      </c>
      <c r="Q1259" s="399"/>
      <c r="R1259" s="399">
        <v>0</v>
      </c>
      <c r="S1259" s="399"/>
      <c r="T1259" s="399">
        <v>0</v>
      </c>
      <c r="U1259" s="399"/>
      <c r="V1259" s="399">
        <v>0</v>
      </c>
      <c r="W1259" s="399"/>
      <c r="X1259" s="399">
        <v>0</v>
      </c>
      <c r="Y1259" s="399"/>
      <c r="Z1259" s="399">
        <v>0</v>
      </c>
      <c r="AA1259" s="329"/>
    </row>
    <row r="1260" spans="1:27" x14ac:dyDescent="0.3">
      <c r="A1260" s="18"/>
      <c r="B1260" s="186"/>
      <c r="C1260" s="404" t="s">
        <v>92</v>
      </c>
      <c r="D1260" s="404"/>
      <c r="E1260" s="404"/>
      <c r="F1260" s="399"/>
      <c r="G1260" s="399"/>
      <c r="H1260" s="399"/>
      <c r="I1260" s="399"/>
      <c r="J1260" s="400"/>
      <c r="K1260" s="400"/>
      <c r="L1260" s="399"/>
      <c r="M1260" s="399"/>
      <c r="N1260" s="399"/>
      <c r="O1260" s="399"/>
      <c r="P1260" s="399"/>
      <c r="Q1260" s="399"/>
      <c r="R1260" s="399"/>
      <c r="S1260" s="399"/>
      <c r="T1260" s="399"/>
      <c r="U1260" s="399"/>
      <c r="V1260" s="399"/>
      <c r="W1260" s="399"/>
      <c r="X1260" s="399"/>
      <c r="Y1260" s="399"/>
      <c r="Z1260" s="399"/>
      <c r="AA1260" s="329"/>
    </row>
    <row r="1261" spans="1:27" ht="4.8" customHeight="1" x14ac:dyDescent="0.3">
      <c r="A1261" s="18"/>
      <c r="B1261" s="186"/>
      <c r="C1261" s="186"/>
      <c r="D1261" s="186"/>
      <c r="E1261" s="395"/>
      <c r="F1261" s="399"/>
      <c r="G1261" s="399"/>
      <c r="H1261" s="399"/>
      <c r="I1261" s="399"/>
      <c r="J1261" s="400"/>
      <c r="K1261" s="400"/>
      <c r="L1261" s="399"/>
      <c r="M1261" s="399"/>
      <c r="N1261" s="399"/>
      <c r="O1261" s="399"/>
      <c r="P1261" s="399"/>
      <c r="Q1261" s="399"/>
      <c r="R1261" s="399"/>
      <c r="S1261" s="399"/>
      <c r="T1261" s="399"/>
      <c r="U1261" s="399"/>
      <c r="V1261" s="399"/>
      <c r="W1261" s="399"/>
      <c r="X1261" s="399"/>
      <c r="Y1261" s="399"/>
      <c r="Z1261" s="399"/>
      <c r="AA1261" s="329"/>
    </row>
    <row r="1262" spans="1:27" x14ac:dyDescent="0.3">
      <c r="A1262" s="18"/>
      <c r="B1262" s="186"/>
      <c r="C1262" s="403" t="s">
        <v>93</v>
      </c>
      <c r="D1262" s="403"/>
      <c r="E1262" s="403"/>
      <c r="F1262" s="399">
        <v>512</v>
      </c>
      <c r="G1262" s="399"/>
      <c r="H1262" s="399">
        <v>490</v>
      </c>
      <c r="I1262" s="399"/>
      <c r="J1262" s="400">
        <f t="shared" si="428"/>
        <v>95.703125</v>
      </c>
      <c r="K1262" s="400"/>
      <c r="L1262" s="399">
        <v>0</v>
      </c>
      <c r="M1262" s="399"/>
      <c r="N1262" s="399">
        <v>0</v>
      </c>
      <c r="O1262" s="399"/>
      <c r="P1262" s="399">
        <v>0</v>
      </c>
      <c r="Q1262" s="399"/>
      <c r="R1262" s="399">
        <v>0</v>
      </c>
      <c r="S1262" s="399"/>
      <c r="T1262" s="399">
        <v>0</v>
      </c>
      <c r="U1262" s="399"/>
      <c r="V1262" s="399">
        <v>0</v>
      </c>
      <c r="W1262" s="399"/>
      <c r="X1262" s="399">
        <v>0</v>
      </c>
      <c r="Y1262" s="399"/>
      <c r="Z1262" s="399">
        <v>0</v>
      </c>
      <c r="AA1262" s="329"/>
    </row>
    <row r="1263" spans="1:27" x14ac:dyDescent="0.3">
      <c r="A1263" s="18"/>
      <c r="B1263" s="186"/>
      <c r="C1263" s="404" t="s">
        <v>94</v>
      </c>
      <c r="D1263" s="404"/>
      <c r="E1263" s="404"/>
      <c r="F1263" s="399"/>
      <c r="G1263" s="399"/>
      <c r="H1263" s="399"/>
      <c r="I1263" s="399"/>
      <c r="J1263" s="400"/>
      <c r="K1263" s="400"/>
      <c r="L1263" s="399"/>
      <c r="M1263" s="399"/>
      <c r="N1263" s="399"/>
      <c r="O1263" s="399"/>
      <c r="P1263" s="399"/>
      <c r="Q1263" s="399"/>
      <c r="R1263" s="399"/>
      <c r="S1263" s="399"/>
      <c r="T1263" s="399"/>
      <c r="U1263" s="399"/>
      <c r="V1263" s="399"/>
      <c r="W1263" s="399"/>
      <c r="X1263" s="399"/>
      <c r="Y1263" s="399"/>
      <c r="Z1263" s="399"/>
      <c r="AA1263" s="329"/>
    </row>
    <row r="1264" spans="1:27" ht="4.8" customHeight="1" x14ac:dyDescent="0.3">
      <c r="A1264" s="18"/>
      <c r="B1264" s="186"/>
      <c r="C1264" s="186"/>
      <c r="D1264" s="186"/>
      <c r="E1264" s="395"/>
      <c r="F1264" s="399"/>
      <c r="G1264" s="399"/>
      <c r="H1264" s="399"/>
      <c r="I1264" s="399"/>
      <c r="J1264" s="400"/>
      <c r="K1264" s="400"/>
      <c r="L1264" s="399"/>
      <c r="M1264" s="399"/>
      <c r="N1264" s="399"/>
      <c r="O1264" s="399"/>
      <c r="P1264" s="399"/>
      <c r="Q1264" s="399"/>
      <c r="R1264" s="399"/>
      <c r="S1264" s="399"/>
      <c r="T1264" s="399"/>
      <c r="U1264" s="399"/>
      <c r="V1264" s="399"/>
      <c r="W1264" s="399"/>
      <c r="X1264" s="399"/>
      <c r="Y1264" s="399"/>
      <c r="Z1264" s="399"/>
      <c r="AA1264" s="329"/>
    </row>
    <row r="1265" spans="1:27" ht="12.75" customHeight="1" x14ac:dyDescent="0.3">
      <c r="A1265" s="18"/>
      <c r="B1265" s="186"/>
      <c r="C1265" s="375" t="s">
        <v>130</v>
      </c>
      <c r="D1265" s="375"/>
      <c r="E1265" s="375"/>
      <c r="F1265" s="314">
        <v>1413</v>
      </c>
      <c r="G1265" s="314"/>
      <c r="H1265" s="314">
        <v>1341</v>
      </c>
      <c r="I1265" s="314"/>
      <c r="J1265" s="400">
        <f t="shared" si="428"/>
        <v>94.904458598726109</v>
      </c>
      <c r="K1265" s="400"/>
      <c r="L1265" s="399">
        <v>0</v>
      </c>
      <c r="M1265" s="399"/>
      <c r="N1265" s="400">
        <v>0</v>
      </c>
      <c r="O1265" s="400"/>
      <c r="P1265" s="314">
        <v>0</v>
      </c>
      <c r="Q1265" s="314"/>
      <c r="R1265" s="400">
        <v>0</v>
      </c>
      <c r="S1265" s="400"/>
      <c r="T1265" s="314">
        <v>0</v>
      </c>
      <c r="U1265" s="314"/>
      <c r="V1265" s="400">
        <v>0</v>
      </c>
      <c r="W1265" s="400"/>
      <c r="X1265" s="314">
        <v>0</v>
      </c>
      <c r="Y1265" s="314"/>
      <c r="Z1265" s="400">
        <v>0</v>
      </c>
      <c r="AA1265" s="382"/>
    </row>
    <row r="1266" spans="1:27" x14ac:dyDescent="0.3">
      <c r="A1266" s="18"/>
      <c r="B1266" s="186"/>
      <c r="C1266" s="375" t="s">
        <v>131</v>
      </c>
      <c r="D1266" s="375"/>
      <c r="E1266" s="375"/>
      <c r="F1266" s="314"/>
      <c r="G1266" s="314"/>
      <c r="H1266" s="314"/>
      <c r="I1266" s="314"/>
      <c r="J1266" s="400"/>
      <c r="K1266" s="400"/>
      <c r="L1266" s="399"/>
      <c r="M1266" s="399"/>
      <c r="N1266" s="400"/>
      <c r="O1266" s="400"/>
      <c r="P1266" s="314"/>
      <c r="Q1266" s="314"/>
      <c r="R1266" s="400"/>
      <c r="S1266" s="400"/>
      <c r="T1266" s="314"/>
      <c r="U1266" s="314"/>
      <c r="V1266" s="400"/>
      <c r="W1266" s="400"/>
      <c r="X1266" s="314"/>
      <c r="Y1266" s="314"/>
      <c r="Z1266" s="400"/>
      <c r="AA1266" s="382"/>
    </row>
    <row r="1267" spans="1:27" x14ac:dyDescent="0.3">
      <c r="A1267" s="18"/>
      <c r="B1267" s="186"/>
      <c r="C1267" s="404" t="s">
        <v>95</v>
      </c>
      <c r="D1267" s="404"/>
      <c r="E1267" s="404"/>
      <c r="F1267" s="314"/>
      <c r="G1267" s="314"/>
      <c r="H1267" s="314"/>
      <c r="I1267" s="314"/>
      <c r="J1267" s="400"/>
      <c r="K1267" s="400"/>
      <c r="L1267" s="399"/>
      <c r="M1267" s="399"/>
      <c r="N1267" s="400"/>
      <c r="O1267" s="400"/>
      <c r="P1267" s="314"/>
      <c r="Q1267" s="314"/>
      <c r="R1267" s="400"/>
      <c r="S1267" s="400"/>
      <c r="T1267" s="314"/>
      <c r="U1267" s="314"/>
      <c r="V1267" s="400"/>
      <c r="W1267" s="400"/>
      <c r="X1267" s="314"/>
      <c r="Y1267" s="314"/>
      <c r="Z1267" s="400"/>
      <c r="AA1267" s="382"/>
    </row>
    <row r="1268" spans="1:27" ht="13.8" thickBot="1" x14ac:dyDescent="0.35">
      <c r="A1268" s="18"/>
      <c r="B1268" s="392"/>
      <c r="C1268" s="392"/>
      <c r="D1268" s="392"/>
      <c r="E1268" s="392"/>
      <c r="F1268" s="393"/>
      <c r="G1268" s="393"/>
      <c r="H1268" s="393"/>
      <c r="I1268" s="393"/>
      <c r="J1268" s="394"/>
      <c r="K1268" s="394"/>
      <c r="L1268" s="393"/>
      <c r="M1268" s="393"/>
      <c r="N1268" s="394"/>
      <c r="O1268" s="394"/>
      <c r="P1268" s="393"/>
      <c r="Q1268" s="393"/>
      <c r="R1268" s="394"/>
      <c r="S1268" s="394"/>
      <c r="T1268" s="393"/>
      <c r="U1268" s="393"/>
      <c r="V1268" s="394"/>
      <c r="W1268" s="394"/>
      <c r="X1268" s="393"/>
      <c r="Y1268" s="393"/>
      <c r="Z1268" s="394"/>
      <c r="AA1268" s="382"/>
    </row>
    <row r="1269" spans="1:27" ht="13.8" thickTop="1" x14ac:dyDescent="0.3"/>
  </sheetData>
  <mergeCells count="934">
    <mergeCell ref="C1260:E1260"/>
    <mergeCell ref="C1262:E1262"/>
    <mergeCell ref="C1263:E1263"/>
    <mergeCell ref="C1265:E1265"/>
    <mergeCell ref="C1267:E1267"/>
    <mergeCell ref="C724:E724"/>
    <mergeCell ref="C904:E904"/>
    <mergeCell ref="C1085:E1085"/>
    <mergeCell ref="C1266:E1266"/>
    <mergeCell ref="C1240:E1240"/>
    <mergeCell ref="C1241:E1241"/>
    <mergeCell ref="C1243:E1243"/>
    <mergeCell ref="C1244:E1244"/>
    <mergeCell ref="A1246:AA1246"/>
    <mergeCell ref="A1247:AA1247"/>
    <mergeCell ref="C1231:E1231"/>
    <mergeCell ref="C1232:E1232"/>
    <mergeCell ref="C1234:E1234"/>
    <mergeCell ref="C1235:E1235"/>
    <mergeCell ref="C1237:E1237"/>
    <mergeCell ref="C1238:E1238"/>
    <mergeCell ref="C1222:E1222"/>
    <mergeCell ref="C1223:E1223"/>
    <mergeCell ref="C1225:E1225"/>
    <mergeCell ref="X1249:Z1249"/>
    <mergeCell ref="A1253:AA1253"/>
    <mergeCell ref="A1254:AA1254"/>
    <mergeCell ref="C1256:E1256"/>
    <mergeCell ref="C1257:E1257"/>
    <mergeCell ref="C1259:E1259"/>
    <mergeCell ref="B1249:D1251"/>
    <mergeCell ref="F1249:F1251"/>
    <mergeCell ref="H1249:J1249"/>
    <mergeCell ref="L1249:N1249"/>
    <mergeCell ref="P1249:R1249"/>
    <mergeCell ref="T1249:V1249"/>
    <mergeCell ref="C1226:E1226"/>
    <mergeCell ref="C1228:E1228"/>
    <mergeCell ref="C1229:E1229"/>
    <mergeCell ref="C1214:E1214"/>
    <mergeCell ref="C1215:E1215"/>
    <mergeCell ref="C1216:E1216"/>
    <mergeCell ref="C1217:E1217"/>
    <mergeCell ref="C1219:E1219"/>
    <mergeCell ref="C1220:E1220"/>
    <mergeCell ref="A1203:AA1203"/>
    <mergeCell ref="A1204:AA1204"/>
    <mergeCell ref="B1206:D1206"/>
    <mergeCell ref="B1207:D1207"/>
    <mergeCell ref="C1209:E1209"/>
    <mergeCell ref="C1211:E1211"/>
    <mergeCell ref="A1196:AA1196"/>
    <mergeCell ref="A1197:AA1197"/>
    <mergeCell ref="B1199:D1201"/>
    <mergeCell ref="F1199:F1201"/>
    <mergeCell ref="H1199:J1199"/>
    <mergeCell ref="L1199:N1199"/>
    <mergeCell ref="P1199:R1199"/>
    <mergeCell ref="T1199:V1199"/>
    <mergeCell ref="X1199:Z1199"/>
    <mergeCell ref="C1187:E1187"/>
    <mergeCell ref="C1188:E1188"/>
    <mergeCell ref="C1190:E1190"/>
    <mergeCell ref="C1191:E1191"/>
    <mergeCell ref="C1193:E1193"/>
    <mergeCell ref="C1194:E1194"/>
    <mergeCell ref="A1178:AA1178"/>
    <mergeCell ref="A1179:AA1179"/>
    <mergeCell ref="B1181:D1181"/>
    <mergeCell ref="B1182:D1182"/>
    <mergeCell ref="C1184:E1184"/>
    <mergeCell ref="C1185:E1185"/>
    <mergeCell ref="A1171:AA1171"/>
    <mergeCell ref="A1172:AA1172"/>
    <mergeCell ref="B1174:D1176"/>
    <mergeCell ref="F1174:F1176"/>
    <mergeCell ref="H1174:J1174"/>
    <mergeCell ref="L1174:N1174"/>
    <mergeCell ref="P1174:R1174"/>
    <mergeCell ref="T1174:V1174"/>
    <mergeCell ref="X1174:Z1174"/>
    <mergeCell ref="C1161:E1161"/>
    <mergeCell ref="C1163:E1163"/>
    <mergeCell ref="C1164:E1164"/>
    <mergeCell ref="C1166:E1166"/>
    <mergeCell ref="C1167:E1167"/>
    <mergeCell ref="C1168:E1168"/>
    <mergeCell ref="C1150:E1150"/>
    <mergeCell ref="C1153:E1153"/>
    <mergeCell ref="C1155:E1155"/>
    <mergeCell ref="C1158:E1158"/>
    <mergeCell ref="C1159:E1159"/>
    <mergeCell ref="C1160:E1160"/>
    <mergeCell ref="C1139:E1139"/>
    <mergeCell ref="C1141:E1141"/>
    <mergeCell ref="C1142:E1142"/>
    <mergeCell ref="C1144:E1144"/>
    <mergeCell ref="C1145:E1145"/>
    <mergeCell ref="C1148:E1148"/>
    <mergeCell ref="X1128:Z1128"/>
    <mergeCell ref="A1132:AA1132"/>
    <mergeCell ref="A1133:AA1133"/>
    <mergeCell ref="B1135:D1135"/>
    <mergeCell ref="B1136:D1136"/>
    <mergeCell ref="C1138:E1138"/>
    <mergeCell ref="C1122:E1122"/>
    <mergeCell ref="C1123:E1123"/>
    <mergeCell ref="A1125:AA1125"/>
    <mergeCell ref="A1126:AA1126"/>
    <mergeCell ref="B1128:D1130"/>
    <mergeCell ref="F1128:F1130"/>
    <mergeCell ref="H1128:J1128"/>
    <mergeCell ref="L1128:N1128"/>
    <mergeCell ref="P1128:R1128"/>
    <mergeCell ref="T1128:V1128"/>
    <mergeCell ref="C1113:E1113"/>
    <mergeCell ref="C1114:E1114"/>
    <mergeCell ref="B1117:D1117"/>
    <mergeCell ref="C1119:E1119"/>
    <mergeCell ref="C1120:E1120"/>
    <mergeCell ref="C1104:E1104"/>
    <mergeCell ref="C1105:E1105"/>
    <mergeCell ref="C1107:E1107"/>
    <mergeCell ref="C1108:E1108"/>
    <mergeCell ref="C1110:E1110"/>
    <mergeCell ref="C1111:E1111"/>
    <mergeCell ref="B1116:E1116"/>
    <mergeCell ref="A1095:AA1095"/>
    <mergeCell ref="A1096:AA1096"/>
    <mergeCell ref="B1098:D1098"/>
    <mergeCell ref="B1099:D1099"/>
    <mergeCell ref="B1101:D1101"/>
    <mergeCell ref="B1102:D1102"/>
    <mergeCell ref="A1089:AA1089"/>
    <mergeCell ref="B1091:D1093"/>
    <mergeCell ref="F1091:F1093"/>
    <mergeCell ref="H1091:J1091"/>
    <mergeCell ref="L1091:N1091"/>
    <mergeCell ref="P1091:R1091"/>
    <mergeCell ref="T1091:V1091"/>
    <mergeCell ref="X1091:Z1091"/>
    <mergeCell ref="C1079:E1079"/>
    <mergeCell ref="C1081:E1081"/>
    <mergeCell ref="C1082:E1082"/>
    <mergeCell ref="C1084:E1084"/>
    <mergeCell ref="C1086:E1086"/>
    <mergeCell ref="A1088:AA1088"/>
    <mergeCell ref="X1068:Z1068"/>
    <mergeCell ref="A1072:AA1072"/>
    <mergeCell ref="A1073:AA1073"/>
    <mergeCell ref="C1075:E1075"/>
    <mergeCell ref="C1076:E1076"/>
    <mergeCell ref="C1078:E1078"/>
    <mergeCell ref="B1068:D1070"/>
    <mergeCell ref="F1068:F1070"/>
    <mergeCell ref="H1068:J1068"/>
    <mergeCell ref="L1068:N1068"/>
    <mergeCell ref="P1068:R1068"/>
    <mergeCell ref="T1068:V1068"/>
    <mergeCell ref="C1059:E1059"/>
    <mergeCell ref="C1060:E1060"/>
    <mergeCell ref="C1062:E1062"/>
    <mergeCell ref="C1063:E1063"/>
    <mergeCell ref="A1065:AA1065"/>
    <mergeCell ref="A1066:AA1066"/>
    <mergeCell ref="C1050:E1050"/>
    <mergeCell ref="C1051:E1051"/>
    <mergeCell ref="C1053:E1053"/>
    <mergeCell ref="C1054:E1054"/>
    <mergeCell ref="C1056:E1056"/>
    <mergeCell ref="C1057:E1057"/>
    <mergeCell ref="C1041:E1041"/>
    <mergeCell ref="C1042:E1042"/>
    <mergeCell ref="C1044:E1044"/>
    <mergeCell ref="C1045:E1045"/>
    <mergeCell ref="C1047:E1047"/>
    <mergeCell ref="C1048:E1048"/>
    <mergeCell ref="C1033:E1033"/>
    <mergeCell ref="C1034:E1034"/>
    <mergeCell ref="C1035:E1035"/>
    <mergeCell ref="C1036:E1036"/>
    <mergeCell ref="C1038:E1038"/>
    <mergeCell ref="C1039:E1039"/>
    <mergeCell ref="A1022:AA1022"/>
    <mergeCell ref="A1023:AA1023"/>
    <mergeCell ref="B1025:D1025"/>
    <mergeCell ref="B1026:D1026"/>
    <mergeCell ref="C1028:E1028"/>
    <mergeCell ref="C1030:E1030"/>
    <mergeCell ref="A1015:AA1015"/>
    <mergeCell ref="A1016:AA1016"/>
    <mergeCell ref="B1018:D1020"/>
    <mergeCell ref="F1018:F1020"/>
    <mergeCell ref="H1018:J1018"/>
    <mergeCell ref="L1018:N1018"/>
    <mergeCell ref="P1018:R1018"/>
    <mergeCell ref="T1018:V1018"/>
    <mergeCell ref="X1018:Z1018"/>
    <mergeCell ref="C1006:E1006"/>
    <mergeCell ref="C1007:E1007"/>
    <mergeCell ref="C1009:E1009"/>
    <mergeCell ref="C1010:E1010"/>
    <mergeCell ref="C1012:E1012"/>
    <mergeCell ref="C1013:E1013"/>
    <mergeCell ref="A997:AA997"/>
    <mergeCell ref="A998:AA998"/>
    <mergeCell ref="B1000:D1000"/>
    <mergeCell ref="B1001:D1001"/>
    <mergeCell ref="C1003:E1003"/>
    <mergeCell ref="C1004:E1004"/>
    <mergeCell ref="C987:E987"/>
    <mergeCell ref="A990:AA990"/>
    <mergeCell ref="A991:AA991"/>
    <mergeCell ref="B993:D995"/>
    <mergeCell ref="F993:F995"/>
    <mergeCell ref="H993:J993"/>
    <mergeCell ref="L993:N993"/>
    <mergeCell ref="P993:R993"/>
    <mergeCell ref="T993:V993"/>
    <mergeCell ref="X993:Z993"/>
    <mergeCell ref="C979:E979"/>
    <mergeCell ref="C980:E980"/>
    <mergeCell ref="C982:E982"/>
    <mergeCell ref="C983:E983"/>
    <mergeCell ref="C985:E985"/>
    <mergeCell ref="C986:E986"/>
    <mergeCell ref="C967:E967"/>
    <mergeCell ref="C969:E969"/>
    <mergeCell ref="C972:E972"/>
    <mergeCell ref="C974:E974"/>
    <mergeCell ref="C977:E977"/>
    <mergeCell ref="C978:E978"/>
    <mergeCell ref="C957:E957"/>
    <mergeCell ref="C958:E958"/>
    <mergeCell ref="C960:E960"/>
    <mergeCell ref="C961:E961"/>
    <mergeCell ref="C963:E963"/>
    <mergeCell ref="C964:E964"/>
    <mergeCell ref="T947:V947"/>
    <mergeCell ref="X947:Z947"/>
    <mergeCell ref="A951:AA951"/>
    <mergeCell ref="A952:AA952"/>
    <mergeCell ref="B954:D954"/>
    <mergeCell ref="B955:D955"/>
    <mergeCell ref="C939:E939"/>
    <mergeCell ref="C941:E941"/>
    <mergeCell ref="C942:E942"/>
    <mergeCell ref="A944:AA944"/>
    <mergeCell ref="A945:AA945"/>
    <mergeCell ref="B947:D949"/>
    <mergeCell ref="F947:F949"/>
    <mergeCell ref="H947:J947"/>
    <mergeCell ref="L947:N947"/>
    <mergeCell ref="P947:R947"/>
    <mergeCell ref="C930:E930"/>
    <mergeCell ref="C932:E932"/>
    <mergeCell ref="C933:E933"/>
    <mergeCell ref="B936:D936"/>
    <mergeCell ref="C938:E938"/>
    <mergeCell ref="B921:D921"/>
    <mergeCell ref="C923:E923"/>
    <mergeCell ref="C924:E924"/>
    <mergeCell ref="C926:E926"/>
    <mergeCell ref="C927:E927"/>
    <mergeCell ref="C929:E929"/>
    <mergeCell ref="B935:E935"/>
    <mergeCell ref="X910:Z910"/>
    <mergeCell ref="A914:AA914"/>
    <mergeCell ref="A915:AA915"/>
    <mergeCell ref="B917:D917"/>
    <mergeCell ref="B918:D918"/>
    <mergeCell ref="B920:D920"/>
    <mergeCell ref="B910:D912"/>
    <mergeCell ref="F910:F912"/>
    <mergeCell ref="H910:J910"/>
    <mergeCell ref="L910:N910"/>
    <mergeCell ref="P910:R910"/>
    <mergeCell ref="T910:V910"/>
    <mergeCell ref="C900:E900"/>
    <mergeCell ref="C901:E901"/>
    <mergeCell ref="C903:E903"/>
    <mergeCell ref="C905:E905"/>
    <mergeCell ref="A907:AA907"/>
    <mergeCell ref="A908:AA908"/>
    <mergeCell ref="A891:AA891"/>
    <mergeCell ref="A892:AA892"/>
    <mergeCell ref="C894:E894"/>
    <mergeCell ref="C895:E895"/>
    <mergeCell ref="C897:E897"/>
    <mergeCell ref="C898:E898"/>
    <mergeCell ref="A885:AA885"/>
    <mergeCell ref="B887:D889"/>
    <mergeCell ref="F887:F889"/>
    <mergeCell ref="H887:J887"/>
    <mergeCell ref="L887:N887"/>
    <mergeCell ref="P887:R887"/>
    <mergeCell ref="T887:V887"/>
    <mergeCell ref="X887:Z887"/>
    <mergeCell ref="C876:E876"/>
    <mergeCell ref="C878:E878"/>
    <mergeCell ref="C879:E879"/>
    <mergeCell ref="C881:E881"/>
    <mergeCell ref="C882:E882"/>
    <mergeCell ref="A884:AA884"/>
    <mergeCell ref="C867:E867"/>
    <mergeCell ref="C869:E869"/>
    <mergeCell ref="C870:E870"/>
    <mergeCell ref="C872:E872"/>
    <mergeCell ref="C873:E873"/>
    <mergeCell ref="C875:E875"/>
    <mergeCell ref="C858:E858"/>
    <mergeCell ref="C860:E860"/>
    <mergeCell ref="C861:E861"/>
    <mergeCell ref="C863:E863"/>
    <mergeCell ref="C864:E864"/>
    <mergeCell ref="C866:E866"/>
    <mergeCell ref="C849:E849"/>
    <mergeCell ref="C852:E852"/>
    <mergeCell ref="C853:E853"/>
    <mergeCell ref="C854:E854"/>
    <mergeCell ref="C855:E855"/>
    <mergeCell ref="C857:E857"/>
    <mergeCell ref="X837:Z837"/>
    <mergeCell ref="A841:AA841"/>
    <mergeCell ref="A842:AA842"/>
    <mergeCell ref="B844:D844"/>
    <mergeCell ref="B845:D845"/>
    <mergeCell ref="C847:E847"/>
    <mergeCell ref="C831:E831"/>
    <mergeCell ref="C832:E832"/>
    <mergeCell ref="A834:AA834"/>
    <mergeCell ref="A835:AA835"/>
    <mergeCell ref="B837:D839"/>
    <mergeCell ref="F837:F839"/>
    <mergeCell ref="H837:J837"/>
    <mergeCell ref="L837:N837"/>
    <mergeCell ref="P837:R837"/>
    <mergeCell ref="T837:V837"/>
    <mergeCell ref="C822:E822"/>
    <mergeCell ref="C823:E823"/>
    <mergeCell ref="C825:E825"/>
    <mergeCell ref="C826:E826"/>
    <mergeCell ref="C828:E828"/>
    <mergeCell ref="C829:E829"/>
    <mergeCell ref="T812:V812"/>
    <mergeCell ref="X812:Z812"/>
    <mergeCell ref="A816:AA816"/>
    <mergeCell ref="A817:AA817"/>
    <mergeCell ref="B819:E819"/>
    <mergeCell ref="B820:E820"/>
    <mergeCell ref="C802:E802"/>
    <mergeCell ref="C804:E804"/>
    <mergeCell ref="C806:E806"/>
    <mergeCell ref="A809:AA809"/>
    <mergeCell ref="A810:AA810"/>
    <mergeCell ref="B812:D814"/>
    <mergeCell ref="F812:F814"/>
    <mergeCell ref="H812:J812"/>
    <mergeCell ref="L812:N812"/>
    <mergeCell ref="P812:R812"/>
    <mergeCell ref="C788:E788"/>
    <mergeCell ref="C791:E791"/>
    <mergeCell ref="C793:E793"/>
    <mergeCell ref="C796:E796"/>
    <mergeCell ref="C798:E798"/>
    <mergeCell ref="C801:E801"/>
    <mergeCell ref="C777:E777"/>
    <mergeCell ref="C779:E779"/>
    <mergeCell ref="C780:E780"/>
    <mergeCell ref="C782:E782"/>
    <mergeCell ref="C783:E783"/>
    <mergeCell ref="C786:E786"/>
    <mergeCell ref="X766:Z766"/>
    <mergeCell ref="A770:AA770"/>
    <mergeCell ref="A771:AA771"/>
    <mergeCell ref="B773:D773"/>
    <mergeCell ref="B774:D774"/>
    <mergeCell ref="C776:E776"/>
    <mergeCell ref="C760:E760"/>
    <mergeCell ref="A763:AA763"/>
    <mergeCell ref="A764:AA764"/>
    <mergeCell ref="B766:D768"/>
    <mergeCell ref="F766:F768"/>
    <mergeCell ref="H766:J766"/>
    <mergeCell ref="L766:N766"/>
    <mergeCell ref="P766:R766"/>
    <mergeCell ref="T766:V766"/>
    <mergeCell ref="C751:E751"/>
    <mergeCell ref="C752:E752"/>
    <mergeCell ref="B755:D755"/>
    <mergeCell ref="C757:E757"/>
    <mergeCell ref="C758:E758"/>
    <mergeCell ref="C742:E742"/>
    <mergeCell ref="C743:E743"/>
    <mergeCell ref="C745:E745"/>
    <mergeCell ref="C746:E746"/>
    <mergeCell ref="C748:E748"/>
    <mergeCell ref="C749:E749"/>
    <mergeCell ref="B754:E754"/>
    <mergeCell ref="A733:AA733"/>
    <mergeCell ref="A734:AA734"/>
    <mergeCell ref="B736:D736"/>
    <mergeCell ref="B737:D737"/>
    <mergeCell ref="B739:D739"/>
    <mergeCell ref="B740:D740"/>
    <mergeCell ref="A727:AA727"/>
    <mergeCell ref="B729:D731"/>
    <mergeCell ref="F729:F731"/>
    <mergeCell ref="H729:J729"/>
    <mergeCell ref="L729:N729"/>
    <mergeCell ref="P729:R729"/>
    <mergeCell ref="T729:V729"/>
    <mergeCell ref="X729:Z729"/>
    <mergeCell ref="C717:E717"/>
    <mergeCell ref="C719:E719"/>
    <mergeCell ref="C720:E720"/>
    <mergeCell ref="C722:E722"/>
    <mergeCell ref="C723:E723"/>
    <mergeCell ref="A726:AA726"/>
    <mergeCell ref="X706:Z706"/>
    <mergeCell ref="A710:AA710"/>
    <mergeCell ref="A711:AA711"/>
    <mergeCell ref="C713:E713"/>
    <mergeCell ref="C714:E714"/>
    <mergeCell ref="C716:E716"/>
    <mergeCell ref="C700:E700"/>
    <mergeCell ref="C701:E701"/>
    <mergeCell ref="A703:AA703"/>
    <mergeCell ref="A704:AA704"/>
    <mergeCell ref="B706:D708"/>
    <mergeCell ref="F706:F708"/>
    <mergeCell ref="H706:J706"/>
    <mergeCell ref="L706:N706"/>
    <mergeCell ref="P706:R706"/>
    <mergeCell ref="T706:V706"/>
    <mergeCell ref="C691:E691"/>
    <mergeCell ref="C692:E692"/>
    <mergeCell ref="C694:E694"/>
    <mergeCell ref="C695:E695"/>
    <mergeCell ref="C697:E697"/>
    <mergeCell ref="C698:E698"/>
    <mergeCell ref="C682:E682"/>
    <mergeCell ref="C683:E683"/>
    <mergeCell ref="C685:E685"/>
    <mergeCell ref="C686:E686"/>
    <mergeCell ref="C688:E688"/>
    <mergeCell ref="C689:E689"/>
    <mergeCell ref="C671:E671"/>
    <mergeCell ref="C673:E673"/>
    <mergeCell ref="C676:E676"/>
    <mergeCell ref="C677:E677"/>
    <mergeCell ref="C679:E679"/>
    <mergeCell ref="C680:E680"/>
    <mergeCell ref="A660:AA660"/>
    <mergeCell ref="A661:AA661"/>
    <mergeCell ref="B663:E663"/>
    <mergeCell ref="B664:E664"/>
    <mergeCell ref="C666:E666"/>
    <mergeCell ref="C668:E668"/>
    <mergeCell ref="C672:E672"/>
    <mergeCell ref="C674:E674"/>
    <mergeCell ref="A654:AA654"/>
    <mergeCell ref="B656:D658"/>
    <mergeCell ref="F656:F658"/>
    <mergeCell ref="H656:J656"/>
    <mergeCell ref="L656:N656"/>
    <mergeCell ref="P656:R656"/>
    <mergeCell ref="T656:V656"/>
    <mergeCell ref="X656:Z656"/>
    <mergeCell ref="X631:Z631"/>
    <mergeCell ref="A635:AA635"/>
    <mergeCell ref="A636:AA636"/>
    <mergeCell ref="B638:E638"/>
    <mergeCell ref="B639:E639"/>
    <mergeCell ref="A653:AA653"/>
    <mergeCell ref="C623:E623"/>
    <mergeCell ref="C625:E625"/>
    <mergeCell ref="A628:AA628"/>
    <mergeCell ref="A629:AA629"/>
    <mergeCell ref="B631:D633"/>
    <mergeCell ref="F631:F633"/>
    <mergeCell ref="H631:J631"/>
    <mergeCell ref="L631:N631"/>
    <mergeCell ref="P631:R631"/>
    <mergeCell ref="T631:V631"/>
    <mergeCell ref="C610:E610"/>
    <mergeCell ref="C612:E612"/>
    <mergeCell ref="C615:E615"/>
    <mergeCell ref="C617:E617"/>
    <mergeCell ref="C620:E620"/>
    <mergeCell ref="C621:E621"/>
    <mergeCell ref="C598:E598"/>
    <mergeCell ref="C599:E599"/>
    <mergeCell ref="C601:E601"/>
    <mergeCell ref="C602:E602"/>
    <mergeCell ref="C605:E605"/>
    <mergeCell ref="C607:E607"/>
    <mergeCell ref="A589:AA589"/>
    <mergeCell ref="A590:AA590"/>
    <mergeCell ref="B592:E592"/>
    <mergeCell ref="B593:E593"/>
    <mergeCell ref="C595:E595"/>
    <mergeCell ref="C596:E596"/>
    <mergeCell ref="A583:AA583"/>
    <mergeCell ref="B585:D587"/>
    <mergeCell ref="F585:F587"/>
    <mergeCell ref="H585:J585"/>
    <mergeCell ref="L585:N585"/>
    <mergeCell ref="P585:R585"/>
    <mergeCell ref="T585:V585"/>
    <mergeCell ref="X585:Z585"/>
    <mergeCell ref="C568:E568"/>
    <mergeCell ref="C570:E570"/>
    <mergeCell ref="C571:E571"/>
    <mergeCell ref="B574:D574"/>
    <mergeCell ref="A582:AA582"/>
    <mergeCell ref="B559:E559"/>
    <mergeCell ref="C561:E561"/>
    <mergeCell ref="C562:E562"/>
    <mergeCell ref="C564:E564"/>
    <mergeCell ref="C565:E565"/>
    <mergeCell ref="C567:E567"/>
    <mergeCell ref="B573:E573"/>
    <mergeCell ref="X548:Z548"/>
    <mergeCell ref="A552:AA552"/>
    <mergeCell ref="A553:AA553"/>
    <mergeCell ref="B555:D555"/>
    <mergeCell ref="B556:D556"/>
    <mergeCell ref="B558:E558"/>
    <mergeCell ref="B548:D550"/>
    <mergeCell ref="F548:F550"/>
    <mergeCell ref="H548:J548"/>
    <mergeCell ref="L548:N548"/>
    <mergeCell ref="P548:R548"/>
    <mergeCell ref="T548:V548"/>
    <mergeCell ref="C538:E538"/>
    <mergeCell ref="C539:E539"/>
    <mergeCell ref="C541:E541"/>
    <mergeCell ref="C543:E543"/>
    <mergeCell ref="A545:AA545"/>
    <mergeCell ref="A546:AA546"/>
    <mergeCell ref="C542:E542"/>
    <mergeCell ref="A529:AA529"/>
    <mergeCell ref="A530:AA530"/>
    <mergeCell ref="C532:E532"/>
    <mergeCell ref="C533:E533"/>
    <mergeCell ref="C535:E535"/>
    <mergeCell ref="C536:E536"/>
    <mergeCell ref="A522:AA522"/>
    <mergeCell ref="A523:AA523"/>
    <mergeCell ref="B525:D527"/>
    <mergeCell ref="F525:F527"/>
    <mergeCell ref="H525:J525"/>
    <mergeCell ref="L525:N525"/>
    <mergeCell ref="P525:R525"/>
    <mergeCell ref="T525:V525"/>
    <mergeCell ref="X525:Z525"/>
    <mergeCell ref="C513:E513"/>
    <mergeCell ref="C514:E514"/>
    <mergeCell ref="C516:E516"/>
    <mergeCell ref="C517:E517"/>
    <mergeCell ref="C519:E519"/>
    <mergeCell ref="C520:E520"/>
    <mergeCell ref="A479:AA479"/>
    <mergeCell ref="A480:AA480"/>
    <mergeCell ref="B482:E482"/>
    <mergeCell ref="B483:E483"/>
    <mergeCell ref="C510:E510"/>
    <mergeCell ref="C511:E511"/>
    <mergeCell ref="C490:E490"/>
    <mergeCell ref="C491:E491"/>
    <mergeCell ref="C492:E492"/>
    <mergeCell ref="C493:E493"/>
    <mergeCell ref="C469:E469"/>
    <mergeCell ref="A472:AA472"/>
    <mergeCell ref="A473:AA473"/>
    <mergeCell ref="B475:D477"/>
    <mergeCell ref="F475:F477"/>
    <mergeCell ref="H475:J475"/>
    <mergeCell ref="L475:N475"/>
    <mergeCell ref="P475:R475"/>
    <mergeCell ref="T475:V475"/>
    <mergeCell ref="X475:Z475"/>
    <mergeCell ref="C460:E460"/>
    <mergeCell ref="C462:E462"/>
    <mergeCell ref="C463:E463"/>
    <mergeCell ref="C465:E465"/>
    <mergeCell ref="C466:E466"/>
    <mergeCell ref="C468:E468"/>
    <mergeCell ref="A453:AA453"/>
    <mergeCell ref="A454:AA454"/>
    <mergeCell ref="B456:E456"/>
    <mergeCell ref="B457:E457"/>
    <mergeCell ref="C459:E459"/>
    <mergeCell ref="A446:AA446"/>
    <mergeCell ref="A447:AA447"/>
    <mergeCell ref="B449:D451"/>
    <mergeCell ref="F449:F451"/>
    <mergeCell ref="H449:J449"/>
    <mergeCell ref="L449:N449"/>
    <mergeCell ref="P449:R449"/>
    <mergeCell ref="T449:V449"/>
    <mergeCell ref="X449:Z449"/>
    <mergeCell ref="C436:E436"/>
    <mergeCell ref="C438:E438"/>
    <mergeCell ref="C439:E439"/>
    <mergeCell ref="C441:E441"/>
    <mergeCell ref="C442:E442"/>
    <mergeCell ref="C443:E443"/>
    <mergeCell ref="C425:E425"/>
    <mergeCell ref="C428:E428"/>
    <mergeCell ref="C430:E430"/>
    <mergeCell ref="C433:E433"/>
    <mergeCell ref="C434:E434"/>
    <mergeCell ref="C435:E435"/>
    <mergeCell ref="C414:E414"/>
    <mergeCell ref="C416:E416"/>
    <mergeCell ref="C417:E417"/>
    <mergeCell ref="C419:E419"/>
    <mergeCell ref="C420:E420"/>
    <mergeCell ref="C423:E423"/>
    <mergeCell ref="X403:Z403"/>
    <mergeCell ref="A407:AA407"/>
    <mergeCell ref="A408:AA408"/>
    <mergeCell ref="B410:E410"/>
    <mergeCell ref="B411:E411"/>
    <mergeCell ref="C413:E413"/>
    <mergeCell ref="C397:E397"/>
    <mergeCell ref="C398:E398"/>
    <mergeCell ref="A400:AA400"/>
    <mergeCell ref="A401:AA401"/>
    <mergeCell ref="B403:D405"/>
    <mergeCell ref="F403:F405"/>
    <mergeCell ref="H403:J403"/>
    <mergeCell ref="L403:N403"/>
    <mergeCell ref="P403:R403"/>
    <mergeCell ref="T403:V403"/>
    <mergeCell ref="C388:E388"/>
    <mergeCell ref="C389:E389"/>
    <mergeCell ref="B391:E391"/>
    <mergeCell ref="B392:E392"/>
    <mergeCell ref="C394:E394"/>
    <mergeCell ref="C395:E395"/>
    <mergeCell ref="C379:E379"/>
    <mergeCell ref="C380:E380"/>
    <mergeCell ref="C382:E382"/>
    <mergeCell ref="C383:E383"/>
    <mergeCell ref="C385:E385"/>
    <mergeCell ref="C386:E386"/>
    <mergeCell ref="A370:AA370"/>
    <mergeCell ref="A371:AA371"/>
    <mergeCell ref="B373:E373"/>
    <mergeCell ref="B374:E374"/>
    <mergeCell ref="B376:E376"/>
    <mergeCell ref="B377:E377"/>
    <mergeCell ref="A363:AA363"/>
    <mergeCell ref="A364:AA364"/>
    <mergeCell ref="B366:D368"/>
    <mergeCell ref="F366:F368"/>
    <mergeCell ref="H366:J366"/>
    <mergeCell ref="L366:N366"/>
    <mergeCell ref="P366:R366"/>
    <mergeCell ref="T366:V366"/>
    <mergeCell ref="X366:Z366"/>
    <mergeCell ref="C353:E353"/>
    <mergeCell ref="C354:E354"/>
    <mergeCell ref="C356:E356"/>
    <mergeCell ref="C357:E357"/>
    <mergeCell ref="C359:E359"/>
    <mergeCell ref="C361:E361"/>
    <mergeCell ref="C360:E360"/>
    <mergeCell ref="T343:V343"/>
    <mergeCell ref="X343:Z343"/>
    <mergeCell ref="A347:AA347"/>
    <mergeCell ref="A348:AA348"/>
    <mergeCell ref="C350:E350"/>
    <mergeCell ref="C351:E351"/>
    <mergeCell ref="C335:E335"/>
    <mergeCell ref="C337:E337"/>
    <mergeCell ref="C338:E338"/>
    <mergeCell ref="A340:AA340"/>
    <mergeCell ref="A341:AA341"/>
    <mergeCell ref="B343:D345"/>
    <mergeCell ref="F343:F345"/>
    <mergeCell ref="H343:J343"/>
    <mergeCell ref="L343:N343"/>
    <mergeCell ref="P343:R343"/>
    <mergeCell ref="C326:E326"/>
    <mergeCell ref="C328:E328"/>
    <mergeCell ref="C329:E329"/>
    <mergeCell ref="C331:E331"/>
    <mergeCell ref="C332:E332"/>
    <mergeCell ref="C334:E334"/>
    <mergeCell ref="C317:E317"/>
    <mergeCell ref="C319:E319"/>
    <mergeCell ref="C320:E320"/>
    <mergeCell ref="C322:E322"/>
    <mergeCell ref="C323:E323"/>
    <mergeCell ref="C325:E325"/>
    <mergeCell ref="C308:E308"/>
    <mergeCell ref="C310:E310"/>
    <mergeCell ref="C311:E311"/>
    <mergeCell ref="C313:E313"/>
    <mergeCell ref="C314:E314"/>
    <mergeCell ref="C316:E316"/>
    <mergeCell ref="A297:AA297"/>
    <mergeCell ref="A298:AA298"/>
    <mergeCell ref="B300:E300"/>
    <mergeCell ref="B301:E301"/>
    <mergeCell ref="C303:E303"/>
    <mergeCell ref="C305:E305"/>
    <mergeCell ref="C309:E309"/>
    <mergeCell ref="A290:AA290"/>
    <mergeCell ref="A291:AA291"/>
    <mergeCell ref="B293:D295"/>
    <mergeCell ref="F293:F295"/>
    <mergeCell ref="H293:J293"/>
    <mergeCell ref="L293:N293"/>
    <mergeCell ref="P293:R293"/>
    <mergeCell ref="T293:V293"/>
    <mergeCell ref="X293:Z293"/>
    <mergeCell ref="C281:E281"/>
    <mergeCell ref="C282:E282"/>
    <mergeCell ref="C284:E284"/>
    <mergeCell ref="C285:E285"/>
    <mergeCell ref="C287:E287"/>
    <mergeCell ref="C288:E288"/>
    <mergeCell ref="A272:AA272"/>
    <mergeCell ref="A273:AA273"/>
    <mergeCell ref="B275:E275"/>
    <mergeCell ref="B276:E276"/>
    <mergeCell ref="C278:E278"/>
    <mergeCell ref="C279:E279"/>
    <mergeCell ref="C262:E262"/>
    <mergeCell ref="A265:AA265"/>
    <mergeCell ref="A266:AA266"/>
    <mergeCell ref="B268:D270"/>
    <mergeCell ref="F268:F270"/>
    <mergeCell ref="H268:J268"/>
    <mergeCell ref="L268:N268"/>
    <mergeCell ref="P268:R268"/>
    <mergeCell ref="T268:V268"/>
    <mergeCell ref="X268:Z268"/>
    <mergeCell ref="C254:E254"/>
    <mergeCell ref="C255:E255"/>
    <mergeCell ref="C257:E257"/>
    <mergeCell ref="C258:E258"/>
    <mergeCell ref="C260:E260"/>
    <mergeCell ref="C261:E261"/>
    <mergeCell ref="C242:E242"/>
    <mergeCell ref="C244:E244"/>
    <mergeCell ref="C247:E247"/>
    <mergeCell ref="C249:E249"/>
    <mergeCell ref="C252:E252"/>
    <mergeCell ref="C253:E253"/>
    <mergeCell ref="C232:E232"/>
    <mergeCell ref="C233:E233"/>
    <mergeCell ref="C235:E235"/>
    <mergeCell ref="C236:E236"/>
    <mergeCell ref="C238:E238"/>
    <mergeCell ref="C239:E239"/>
    <mergeCell ref="T222:V222"/>
    <mergeCell ref="X222:Z222"/>
    <mergeCell ref="A226:AA226"/>
    <mergeCell ref="A227:AA227"/>
    <mergeCell ref="B229:E229"/>
    <mergeCell ref="B230:E230"/>
    <mergeCell ref="C214:E214"/>
    <mergeCell ref="C216:E216"/>
    <mergeCell ref="C217:E217"/>
    <mergeCell ref="A219:AA219"/>
    <mergeCell ref="A220:AA220"/>
    <mergeCell ref="B222:D224"/>
    <mergeCell ref="F222:F224"/>
    <mergeCell ref="H222:J222"/>
    <mergeCell ref="L222:N222"/>
    <mergeCell ref="P222:R222"/>
    <mergeCell ref="C205:E205"/>
    <mergeCell ref="C207:E207"/>
    <mergeCell ref="C208:E208"/>
    <mergeCell ref="B210:E210"/>
    <mergeCell ref="B211:E211"/>
    <mergeCell ref="C213:E213"/>
    <mergeCell ref="B196:E196"/>
    <mergeCell ref="C198:E198"/>
    <mergeCell ref="C199:E199"/>
    <mergeCell ref="C201:E201"/>
    <mergeCell ref="C202:E202"/>
    <mergeCell ref="C204:E204"/>
    <mergeCell ref="X185:Z185"/>
    <mergeCell ref="A189:AA189"/>
    <mergeCell ref="A190:AA190"/>
    <mergeCell ref="B192:E192"/>
    <mergeCell ref="B193:E193"/>
    <mergeCell ref="B195:E195"/>
    <mergeCell ref="B185:D187"/>
    <mergeCell ref="F185:F187"/>
    <mergeCell ref="H185:J185"/>
    <mergeCell ref="L185:N185"/>
    <mergeCell ref="P185:R185"/>
    <mergeCell ref="T185:V185"/>
    <mergeCell ref="C175:E175"/>
    <mergeCell ref="C176:E176"/>
    <mergeCell ref="C178:E178"/>
    <mergeCell ref="C180:E180"/>
    <mergeCell ref="A182:AA182"/>
    <mergeCell ref="A183:AA183"/>
    <mergeCell ref="C179:E179"/>
    <mergeCell ref="A166:AA166"/>
    <mergeCell ref="A167:AA167"/>
    <mergeCell ref="C169:E169"/>
    <mergeCell ref="C170:E170"/>
    <mergeCell ref="C172:E172"/>
    <mergeCell ref="C173:E173"/>
    <mergeCell ref="A160:AA160"/>
    <mergeCell ref="B162:D164"/>
    <mergeCell ref="F162:F164"/>
    <mergeCell ref="H162:J162"/>
    <mergeCell ref="L162:N162"/>
    <mergeCell ref="P162:R162"/>
    <mergeCell ref="T162:V162"/>
    <mergeCell ref="X162:Z162"/>
    <mergeCell ref="C151:E151"/>
    <mergeCell ref="C153:E153"/>
    <mergeCell ref="C154:E154"/>
    <mergeCell ref="C156:E156"/>
    <mergeCell ref="C157:E157"/>
    <mergeCell ref="A159:AA159"/>
    <mergeCell ref="C142:E142"/>
    <mergeCell ref="C144:E144"/>
    <mergeCell ref="C145:E145"/>
    <mergeCell ref="C147:E147"/>
    <mergeCell ref="C148:E148"/>
    <mergeCell ref="C150:E150"/>
    <mergeCell ref="C133:E133"/>
    <mergeCell ref="C135:E135"/>
    <mergeCell ref="C136:E136"/>
    <mergeCell ref="C138:E138"/>
    <mergeCell ref="C139:E139"/>
    <mergeCell ref="C141:E141"/>
    <mergeCell ref="C124:E124"/>
    <mergeCell ref="C127:E127"/>
    <mergeCell ref="C128:E128"/>
    <mergeCell ref="C129:E129"/>
    <mergeCell ref="C130:E130"/>
    <mergeCell ref="C132:E132"/>
    <mergeCell ref="X112:Z112"/>
    <mergeCell ref="A116:AA116"/>
    <mergeCell ref="A117:AA117"/>
    <mergeCell ref="B119:E119"/>
    <mergeCell ref="B120:E120"/>
    <mergeCell ref="C122:E122"/>
    <mergeCell ref="B112:D114"/>
    <mergeCell ref="F112:F114"/>
    <mergeCell ref="H112:J112"/>
    <mergeCell ref="L112:N112"/>
    <mergeCell ref="P112:R112"/>
    <mergeCell ref="T112:V112"/>
    <mergeCell ref="A91:AA91"/>
    <mergeCell ref="A92:AA92"/>
    <mergeCell ref="B94:E94"/>
    <mergeCell ref="B95:E95"/>
    <mergeCell ref="A109:AA109"/>
    <mergeCell ref="A110:AA110"/>
    <mergeCell ref="A84:AA84"/>
    <mergeCell ref="A85:AA85"/>
    <mergeCell ref="B87:D89"/>
    <mergeCell ref="F87:F89"/>
    <mergeCell ref="H87:J87"/>
    <mergeCell ref="L87:N87"/>
    <mergeCell ref="P87:R87"/>
    <mergeCell ref="T87:V87"/>
    <mergeCell ref="X87:Z87"/>
    <mergeCell ref="C74:E74"/>
    <mergeCell ref="C76:E76"/>
    <mergeCell ref="C77:E77"/>
    <mergeCell ref="C79:E79"/>
    <mergeCell ref="C80:E80"/>
    <mergeCell ref="C81:E81"/>
    <mergeCell ref="C63:E63"/>
    <mergeCell ref="C66:E66"/>
    <mergeCell ref="C68:E68"/>
    <mergeCell ref="C71:E71"/>
    <mergeCell ref="C72:E72"/>
    <mergeCell ref="C73:E73"/>
    <mergeCell ref="C52:E52"/>
    <mergeCell ref="C54:E54"/>
    <mergeCell ref="C55:E55"/>
    <mergeCell ref="C57:E57"/>
    <mergeCell ref="C58:E58"/>
    <mergeCell ref="C61:E61"/>
    <mergeCell ref="X41:Z41"/>
    <mergeCell ref="A45:AA45"/>
    <mergeCell ref="A46:AA46"/>
    <mergeCell ref="B48:E48"/>
    <mergeCell ref="B49:E49"/>
    <mergeCell ref="C51:E51"/>
    <mergeCell ref="C35:E35"/>
    <mergeCell ref="C36:E36"/>
    <mergeCell ref="A38:AA38"/>
    <mergeCell ref="A39:AA39"/>
    <mergeCell ref="B41:D43"/>
    <mergeCell ref="F41:F43"/>
    <mergeCell ref="H41:J41"/>
    <mergeCell ref="L41:N41"/>
    <mergeCell ref="P41:R41"/>
    <mergeCell ref="T41:V41"/>
    <mergeCell ref="C26:E26"/>
    <mergeCell ref="C27:E27"/>
    <mergeCell ref="B29:E29"/>
    <mergeCell ref="B30:E30"/>
    <mergeCell ref="C32:E32"/>
    <mergeCell ref="C33:E33"/>
    <mergeCell ref="C17:E17"/>
    <mergeCell ref="C18:E18"/>
    <mergeCell ref="C20:E20"/>
    <mergeCell ref="C21:E21"/>
    <mergeCell ref="C23:E23"/>
    <mergeCell ref="C24:E24"/>
    <mergeCell ref="A8:AA8"/>
    <mergeCell ref="A9:AA9"/>
    <mergeCell ref="B11:E11"/>
    <mergeCell ref="B12:E12"/>
    <mergeCell ref="B14:E14"/>
    <mergeCell ref="B15:E15"/>
    <mergeCell ref="A1:AA1"/>
    <mergeCell ref="A2:AA2"/>
    <mergeCell ref="B4:D6"/>
    <mergeCell ref="F4:F6"/>
    <mergeCell ref="H4:J4"/>
    <mergeCell ref="L4:N4"/>
    <mergeCell ref="P4:R4"/>
    <mergeCell ref="T4:V4"/>
    <mergeCell ref="X4:Z4"/>
  </mergeCells>
  <pageMargins left="0.7" right="0.7" top="0.75" bottom="0.75" header="0.3" footer="0.3"/>
  <pageSetup paperSize="9" scale="80" orientation="landscape" r:id="rId1"/>
  <rowBreaks count="34" manualBreakCount="34">
    <brk id="37" max="25" man="1"/>
    <brk id="83" max="25" man="1"/>
    <brk id="108" max="25" man="1"/>
    <brk id="158" max="25" man="1"/>
    <brk id="181" max="25" man="1"/>
    <brk id="218" max="25" man="1"/>
    <brk id="264" max="25" man="1"/>
    <brk id="289" max="25" man="1"/>
    <brk id="339" max="25" man="1"/>
    <brk id="362" max="25" man="1"/>
    <brk id="399" max="25" man="1"/>
    <brk id="445" max="25" man="1"/>
    <brk id="471" max="25" man="1"/>
    <brk id="521" max="25" man="1"/>
    <brk id="544" max="25" man="1"/>
    <brk id="581" max="25" man="1"/>
    <brk id="627" max="25" man="1"/>
    <brk id="652" max="25" man="1"/>
    <brk id="702" max="26" man="1"/>
    <brk id="725" max="25" man="1"/>
    <brk id="762" max="25" man="1"/>
    <brk id="808" max="25" man="1"/>
    <brk id="833" max="25" man="1"/>
    <brk id="883" max="25" man="1"/>
    <brk id="906" max="25" man="1"/>
    <brk id="943" max="25" man="1"/>
    <brk id="989" max="25" man="1"/>
    <brk id="1014" max="25" man="1"/>
    <brk id="1064" max="25" man="1"/>
    <brk id="1087" max="25" man="1"/>
    <brk id="1124" max="25" man="1"/>
    <brk id="1170" max="25" man="1"/>
    <brk id="1195" max="25" man="1"/>
    <brk id="1245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76"/>
  <sheetViews>
    <sheetView view="pageBreakPreview" zoomScaleNormal="100" zoomScaleSheetLayoutView="100" workbookViewId="0">
      <selection activeCell="K26" sqref="K26"/>
    </sheetView>
  </sheetViews>
  <sheetFormatPr defaultColWidth="8.88671875" defaultRowHeight="13.2" x14ac:dyDescent="0.25"/>
  <cols>
    <col min="1" max="1" width="2.109375" style="213" customWidth="1"/>
    <col min="2" max="2" width="22.33203125" style="213" customWidth="1"/>
    <col min="3" max="3" width="17" style="213" customWidth="1"/>
    <col min="4" max="4" width="11.44140625" style="213" customWidth="1"/>
    <col min="5" max="5" width="12.5546875" style="220" customWidth="1"/>
    <col min="6" max="6" width="11.44140625" style="213" customWidth="1"/>
    <col min="7" max="7" width="12.5546875" style="220" customWidth="1"/>
    <col min="8" max="8" width="11.44140625" style="213" customWidth="1"/>
    <col min="9" max="9" width="12.5546875" style="220" customWidth="1"/>
    <col min="10" max="10" width="11.44140625" style="213" customWidth="1"/>
    <col min="11" max="11" width="12.5546875" style="220" customWidth="1"/>
    <col min="12" max="12" width="11.44140625" style="213" customWidth="1"/>
    <col min="13" max="13" width="12.5546875" style="220" customWidth="1"/>
    <col min="14" max="14" width="2.109375" style="220" customWidth="1"/>
    <col min="15" max="16384" width="8.88671875" style="213"/>
  </cols>
  <sheetData>
    <row r="1" spans="1:14" x14ac:dyDescent="0.25">
      <c r="A1" s="120"/>
      <c r="B1" s="238" t="s">
        <v>36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x14ac:dyDescent="0.25">
      <c r="A2" s="120"/>
      <c r="B2" s="239" t="s">
        <v>37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1:14" ht="13.8" thickBot="1" x14ac:dyDescent="0.3">
      <c r="A3" s="120"/>
      <c r="B3" s="120"/>
      <c r="C3" s="120"/>
      <c r="D3" s="120"/>
      <c r="E3" s="409"/>
      <c r="F3" s="120"/>
      <c r="G3" s="409"/>
      <c r="H3" s="120"/>
      <c r="I3" s="409"/>
      <c r="J3" s="120"/>
      <c r="K3" s="409"/>
      <c r="L3" s="120"/>
      <c r="M3" s="409"/>
      <c r="N3" s="409"/>
    </row>
    <row r="4" spans="1:14" ht="36.6" customHeight="1" thickBot="1" x14ac:dyDescent="0.3">
      <c r="A4" s="127"/>
      <c r="B4" s="317" t="s">
        <v>222</v>
      </c>
      <c r="C4" s="293" t="s">
        <v>25</v>
      </c>
      <c r="D4" s="357" t="s">
        <v>32</v>
      </c>
      <c r="E4" s="357"/>
      <c r="F4" s="357" t="s">
        <v>21</v>
      </c>
      <c r="G4" s="357"/>
      <c r="H4" s="357" t="s">
        <v>29</v>
      </c>
      <c r="I4" s="357"/>
      <c r="J4" s="357" t="s">
        <v>31</v>
      </c>
      <c r="K4" s="357"/>
      <c r="L4" s="357" t="s">
        <v>30</v>
      </c>
      <c r="M4" s="357"/>
      <c r="N4" s="358"/>
    </row>
    <row r="5" spans="1:14" ht="6.6" customHeight="1" x14ac:dyDescent="0.25">
      <c r="A5" s="128"/>
      <c r="B5" s="301"/>
      <c r="C5" s="298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</row>
    <row r="6" spans="1:14" ht="43.2" customHeight="1" x14ac:dyDescent="0.25">
      <c r="A6" s="128"/>
      <c r="B6" s="301"/>
      <c r="C6" s="298"/>
      <c r="D6" s="302" t="s">
        <v>134</v>
      </c>
      <c r="E6" s="303" t="s">
        <v>118</v>
      </c>
      <c r="F6" s="302" t="s">
        <v>134</v>
      </c>
      <c r="G6" s="303" t="s">
        <v>118</v>
      </c>
      <c r="H6" s="302" t="s">
        <v>134</v>
      </c>
      <c r="I6" s="303" t="s">
        <v>118</v>
      </c>
      <c r="J6" s="302" t="s">
        <v>134</v>
      </c>
      <c r="K6" s="303" t="s">
        <v>118</v>
      </c>
      <c r="L6" s="302" t="s">
        <v>134</v>
      </c>
      <c r="M6" s="303" t="s">
        <v>118</v>
      </c>
      <c r="N6" s="303"/>
    </row>
    <row r="7" spans="1:14" ht="15" customHeight="1" x14ac:dyDescent="0.25">
      <c r="A7" s="128"/>
      <c r="B7" s="301"/>
      <c r="C7" s="298"/>
      <c r="D7" s="302"/>
      <c r="E7" s="303" t="s">
        <v>62</v>
      </c>
      <c r="F7" s="302"/>
      <c r="G7" s="303" t="s">
        <v>62</v>
      </c>
      <c r="H7" s="302"/>
      <c r="I7" s="303" t="s">
        <v>62</v>
      </c>
      <c r="J7" s="302"/>
      <c r="K7" s="303" t="s">
        <v>62</v>
      </c>
      <c r="L7" s="302"/>
      <c r="M7" s="303" t="s">
        <v>62</v>
      </c>
      <c r="N7" s="303"/>
    </row>
    <row r="8" spans="1:14" ht="4.8" customHeight="1" thickBot="1" x14ac:dyDescent="0.3">
      <c r="A8" s="133"/>
      <c r="B8" s="307"/>
      <c r="C8" s="308"/>
      <c r="D8" s="309"/>
      <c r="E8" s="310"/>
      <c r="F8" s="309"/>
      <c r="G8" s="310"/>
      <c r="H8" s="309"/>
      <c r="I8" s="310"/>
      <c r="J8" s="309"/>
      <c r="K8" s="310"/>
      <c r="L8" s="309"/>
      <c r="M8" s="310"/>
      <c r="N8" s="310"/>
    </row>
    <row r="9" spans="1:14" ht="4.8" customHeight="1" x14ac:dyDescent="0.25">
      <c r="A9" s="128"/>
      <c r="B9" s="312"/>
      <c r="C9" s="299"/>
      <c r="D9" s="302"/>
      <c r="E9" s="303"/>
      <c r="F9" s="302"/>
      <c r="G9" s="303"/>
      <c r="H9" s="302"/>
      <c r="I9" s="303"/>
      <c r="J9" s="302"/>
      <c r="K9" s="303"/>
      <c r="L9" s="302"/>
      <c r="M9" s="303"/>
      <c r="N9" s="303"/>
    </row>
    <row r="10" spans="1:14" x14ac:dyDescent="0.25">
      <c r="A10" s="286" t="s">
        <v>146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</row>
    <row r="11" spans="1:14" x14ac:dyDescent="0.25">
      <c r="A11" s="287" t="s">
        <v>147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</row>
    <row r="12" spans="1:14" s="236" customFormat="1" ht="4.8" customHeight="1" x14ac:dyDescent="0.25">
      <c r="A12" s="120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</row>
    <row r="13" spans="1:14" ht="15" customHeight="1" x14ac:dyDescent="0.25">
      <c r="A13" s="120"/>
      <c r="B13" s="169" t="s">
        <v>38</v>
      </c>
      <c r="C13" s="411">
        <f>SUM(C16:C31)</f>
        <v>46852</v>
      </c>
      <c r="D13" s="411">
        <f>SUM(D16:D31)</f>
        <v>45605</v>
      </c>
      <c r="E13" s="412">
        <f>D13/$C$13*100</f>
        <v>97.338427388371898</v>
      </c>
      <c r="F13" s="411">
        <f>SUM(F16:F31)</f>
        <v>42496</v>
      </c>
      <c r="G13" s="412">
        <f>F13/$C$13*100</f>
        <v>90.702638094424998</v>
      </c>
      <c r="H13" s="411">
        <f>SUM(H16:H31)</f>
        <v>39898</v>
      </c>
      <c r="I13" s="412">
        <f>H13/$C$13*100</f>
        <v>85.157517288482893</v>
      </c>
      <c r="J13" s="411">
        <f>SUM(J16:J31)</f>
        <v>36169</v>
      </c>
      <c r="K13" s="412">
        <f>J13/$C$13*100</f>
        <v>77.198412020831555</v>
      </c>
      <c r="L13" s="411">
        <f>SUM(L16:L31)</f>
        <v>30985</v>
      </c>
      <c r="M13" s="412">
        <f>L13/$C$13*100</f>
        <v>66.133782976180314</v>
      </c>
      <c r="N13" s="412"/>
    </row>
    <row r="14" spans="1:14" ht="15" customHeight="1" x14ac:dyDescent="0.25">
      <c r="A14" s="120"/>
      <c r="B14" s="23" t="s">
        <v>39</v>
      </c>
      <c r="C14" s="411"/>
      <c r="D14" s="411"/>
      <c r="E14" s="412"/>
      <c r="F14" s="411"/>
      <c r="G14" s="412"/>
      <c r="H14" s="411"/>
      <c r="I14" s="412"/>
      <c r="J14" s="411"/>
      <c r="K14" s="412"/>
      <c r="L14" s="411"/>
      <c r="M14" s="412"/>
      <c r="N14" s="412"/>
    </row>
    <row r="15" spans="1:14" ht="4.8" customHeight="1" x14ac:dyDescent="0.25">
      <c r="A15" s="120"/>
      <c r="B15" s="169"/>
      <c r="C15" s="411"/>
      <c r="D15" s="411"/>
      <c r="E15" s="412"/>
      <c r="F15" s="411"/>
      <c r="G15" s="412"/>
      <c r="H15" s="411"/>
      <c r="I15" s="412"/>
      <c r="J15" s="411"/>
      <c r="K15" s="412"/>
      <c r="L15" s="411"/>
      <c r="M15" s="412"/>
      <c r="N15" s="412"/>
    </row>
    <row r="16" spans="1:14" ht="15" customHeight="1" x14ac:dyDescent="0.25">
      <c r="A16" s="120"/>
      <c r="B16" s="413" t="s">
        <v>16</v>
      </c>
      <c r="C16" s="329">
        <v>4791</v>
      </c>
      <c r="D16" s="329">
        <v>4651</v>
      </c>
      <c r="E16" s="161">
        <f>+D16/$C16*100</f>
        <v>97.077854310164895</v>
      </c>
      <c r="F16" s="329">
        <v>4341</v>
      </c>
      <c r="G16" s="161">
        <f>+F16/$C16*100</f>
        <v>90.607388854101444</v>
      </c>
      <c r="H16" s="329">
        <v>4020</v>
      </c>
      <c r="I16" s="161">
        <f>+H16/$C16*100</f>
        <v>83.907326236693805</v>
      </c>
      <c r="J16" s="329">
        <v>3671</v>
      </c>
      <c r="K16" s="161">
        <f>+J16/$C16*100</f>
        <v>76.622834481319131</v>
      </c>
      <c r="L16" s="329">
        <v>3207</v>
      </c>
      <c r="M16" s="161">
        <f>+L16/$C16*100</f>
        <v>66.938008766437079</v>
      </c>
      <c r="N16" s="161"/>
    </row>
    <row r="17" spans="1:14" ht="15" customHeight="1" x14ac:dyDescent="0.25">
      <c r="A17" s="120"/>
      <c r="B17" s="413" t="s">
        <v>4</v>
      </c>
      <c r="C17" s="329">
        <v>879</v>
      </c>
      <c r="D17" s="329">
        <v>853</v>
      </c>
      <c r="E17" s="161">
        <f t="shared" ref="E17:G31" si="0">+D17/$C17*100</f>
        <v>97.042093287827086</v>
      </c>
      <c r="F17" s="329">
        <v>792</v>
      </c>
      <c r="G17" s="161">
        <f t="shared" si="0"/>
        <v>90.102389078498291</v>
      </c>
      <c r="H17" s="329">
        <v>736</v>
      </c>
      <c r="I17" s="161">
        <f t="shared" ref="I17:I31" si="1">+H17/$C17*100</f>
        <v>83.73151308304891</v>
      </c>
      <c r="J17" s="329">
        <v>683</v>
      </c>
      <c r="K17" s="161">
        <f t="shared" ref="K17:K31" si="2">+J17/$C17*100</f>
        <v>77.701934015927193</v>
      </c>
      <c r="L17" s="329">
        <v>602</v>
      </c>
      <c r="M17" s="161">
        <f t="shared" ref="M17:M31" si="3">+L17/$C17*100</f>
        <v>68.486916951080772</v>
      </c>
      <c r="N17" s="161"/>
    </row>
    <row r="18" spans="1:14" ht="15" customHeight="1" x14ac:dyDescent="0.25">
      <c r="A18" s="120"/>
      <c r="B18" s="413" t="s">
        <v>5</v>
      </c>
      <c r="C18" s="329">
        <v>497</v>
      </c>
      <c r="D18" s="329">
        <v>487</v>
      </c>
      <c r="E18" s="161">
        <f t="shared" si="0"/>
        <v>97.987927565392354</v>
      </c>
      <c r="F18" s="329">
        <v>467</v>
      </c>
      <c r="G18" s="161">
        <f t="shared" si="0"/>
        <v>93.963782696177063</v>
      </c>
      <c r="H18" s="329">
        <v>433</v>
      </c>
      <c r="I18" s="161">
        <f t="shared" si="1"/>
        <v>87.122736418511067</v>
      </c>
      <c r="J18" s="329">
        <v>386</v>
      </c>
      <c r="K18" s="161">
        <f t="shared" si="2"/>
        <v>77.665995975855125</v>
      </c>
      <c r="L18" s="329">
        <v>329</v>
      </c>
      <c r="M18" s="161">
        <f t="shared" si="3"/>
        <v>66.197183098591552</v>
      </c>
      <c r="N18" s="161"/>
    </row>
    <row r="19" spans="1:14" ht="15" customHeight="1" x14ac:dyDescent="0.25">
      <c r="A19" s="120"/>
      <c r="B19" s="413" t="s">
        <v>6</v>
      </c>
      <c r="C19" s="329">
        <v>889</v>
      </c>
      <c r="D19" s="329">
        <v>850</v>
      </c>
      <c r="E19" s="161">
        <f t="shared" si="0"/>
        <v>95.613048368953883</v>
      </c>
      <c r="F19" s="329">
        <v>769</v>
      </c>
      <c r="G19" s="161">
        <f t="shared" si="0"/>
        <v>86.501687289088864</v>
      </c>
      <c r="H19" s="329">
        <v>713</v>
      </c>
      <c r="I19" s="161">
        <f t="shared" si="1"/>
        <v>80.202474690663678</v>
      </c>
      <c r="J19" s="329">
        <v>668</v>
      </c>
      <c r="K19" s="161">
        <f t="shared" si="2"/>
        <v>75.140607424071987</v>
      </c>
      <c r="L19" s="329">
        <v>617</v>
      </c>
      <c r="M19" s="161">
        <f t="shared" si="3"/>
        <v>69.403824521934752</v>
      </c>
      <c r="N19" s="161"/>
    </row>
    <row r="20" spans="1:14" ht="15" customHeight="1" x14ac:dyDescent="0.25">
      <c r="A20" s="120"/>
      <c r="B20" s="413" t="s">
        <v>7</v>
      </c>
      <c r="C20" s="329">
        <v>683</v>
      </c>
      <c r="D20" s="329">
        <v>654</v>
      </c>
      <c r="E20" s="161">
        <f t="shared" si="0"/>
        <v>95.75402635431918</v>
      </c>
      <c r="F20" s="329">
        <v>603</v>
      </c>
      <c r="G20" s="161">
        <f t="shared" si="0"/>
        <v>88.286969253294288</v>
      </c>
      <c r="H20" s="329">
        <v>570</v>
      </c>
      <c r="I20" s="161">
        <f t="shared" si="1"/>
        <v>83.455344070278187</v>
      </c>
      <c r="J20" s="329">
        <v>521</v>
      </c>
      <c r="K20" s="161">
        <f t="shared" si="2"/>
        <v>76.281112737920935</v>
      </c>
      <c r="L20" s="329">
        <v>452</v>
      </c>
      <c r="M20" s="161">
        <f t="shared" si="3"/>
        <v>66.178623718887266</v>
      </c>
      <c r="N20" s="161"/>
    </row>
    <row r="21" spans="1:14" ht="15" customHeight="1" x14ac:dyDescent="0.25">
      <c r="A21" s="120"/>
      <c r="B21" s="413" t="s">
        <v>8</v>
      </c>
      <c r="C21" s="329">
        <v>825</v>
      </c>
      <c r="D21" s="329">
        <v>795</v>
      </c>
      <c r="E21" s="161">
        <f t="shared" si="0"/>
        <v>96.36363636363636</v>
      </c>
      <c r="F21" s="329">
        <v>715</v>
      </c>
      <c r="G21" s="161">
        <f t="shared" si="0"/>
        <v>86.666666666666671</v>
      </c>
      <c r="H21" s="329">
        <v>686</v>
      </c>
      <c r="I21" s="161">
        <f t="shared" si="1"/>
        <v>83.151515151515156</v>
      </c>
      <c r="J21" s="329">
        <v>632</v>
      </c>
      <c r="K21" s="161">
        <f t="shared" si="2"/>
        <v>76.606060606060609</v>
      </c>
      <c r="L21" s="329">
        <v>577</v>
      </c>
      <c r="M21" s="161">
        <f t="shared" si="3"/>
        <v>69.939393939393938</v>
      </c>
      <c r="N21" s="161"/>
    </row>
    <row r="22" spans="1:14" ht="15" customHeight="1" x14ac:dyDescent="0.25">
      <c r="A22" s="120"/>
      <c r="B22" s="413" t="s">
        <v>11</v>
      </c>
      <c r="C22" s="329">
        <v>2940</v>
      </c>
      <c r="D22" s="329">
        <v>2828</v>
      </c>
      <c r="E22" s="161">
        <f t="shared" si="0"/>
        <v>96.19047619047619</v>
      </c>
      <c r="F22" s="329">
        <v>2631</v>
      </c>
      <c r="G22" s="161">
        <f t="shared" si="0"/>
        <v>89.489795918367349</v>
      </c>
      <c r="H22" s="329">
        <v>2463</v>
      </c>
      <c r="I22" s="161">
        <f t="shared" si="1"/>
        <v>83.775510204081641</v>
      </c>
      <c r="J22" s="329">
        <v>2250</v>
      </c>
      <c r="K22" s="161">
        <f t="shared" si="2"/>
        <v>76.530612244897952</v>
      </c>
      <c r="L22" s="329">
        <v>2001</v>
      </c>
      <c r="M22" s="161">
        <f t="shared" si="3"/>
        <v>68.061224489795919</v>
      </c>
      <c r="N22" s="161"/>
    </row>
    <row r="23" spans="1:14" ht="15" customHeight="1" x14ac:dyDescent="0.25">
      <c r="A23" s="120"/>
      <c r="B23" s="413" t="s">
        <v>9</v>
      </c>
      <c r="C23" s="329">
        <v>1239</v>
      </c>
      <c r="D23" s="329">
        <v>1204</v>
      </c>
      <c r="E23" s="161">
        <f t="shared" si="0"/>
        <v>97.175141242937855</v>
      </c>
      <c r="F23" s="329">
        <v>1145</v>
      </c>
      <c r="G23" s="161">
        <f t="shared" si="0"/>
        <v>92.413236481033096</v>
      </c>
      <c r="H23" s="329">
        <v>1072</v>
      </c>
      <c r="I23" s="161">
        <f t="shared" si="1"/>
        <v>86.521388216303478</v>
      </c>
      <c r="J23" s="329">
        <v>1001</v>
      </c>
      <c r="K23" s="161">
        <f t="shared" si="2"/>
        <v>80.790960451977398</v>
      </c>
      <c r="L23" s="329">
        <v>891</v>
      </c>
      <c r="M23" s="161">
        <f t="shared" si="3"/>
        <v>71.912832929782084</v>
      </c>
      <c r="N23" s="161"/>
    </row>
    <row r="24" spans="1:14" ht="15" customHeight="1" x14ac:dyDescent="0.25">
      <c r="A24" s="120"/>
      <c r="B24" s="413" t="s">
        <v>10</v>
      </c>
      <c r="C24" s="329">
        <v>65</v>
      </c>
      <c r="D24" s="329">
        <v>65</v>
      </c>
      <c r="E24" s="161">
        <f t="shared" si="0"/>
        <v>100</v>
      </c>
      <c r="F24" s="329">
        <v>60</v>
      </c>
      <c r="G24" s="161">
        <f t="shared" si="0"/>
        <v>92.307692307692307</v>
      </c>
      <c r="H24" s="329">
        <v>54</v>
      </c>
      <c r="I24" s="161">
        <f t="shared" si="1"/>
        <v>83.07692307692308</v>
      </c>
      <c r="J24" s="329">
        <v>42</v>
      </c>
      <c r="K24" s="161">
        <f t="shared" si="2"/>
        <v>64.615384615384613</v>
      </c>
      <c r="L24" s="329">
        <v>37</v>
      </c>
      <c r="M24" s="161">
        <f t="shared" si="3"/>
        <v>56.92307692307692</v>
      </c>
      <c r="N24" s="161"/>
    </row>
    <row r="25" spans="1:14" ht="15" customHeight="1" x14ac:dyDescent="0.25">
      <c r="A25" s="120"/>
      <c r="B25" s="413" t="s">
        <v>14</v>
      </c>
      <c r="C25" s="329">
        <v>14092</v>
      </c>
      <c r="D25" s="329">
        <v>13721</v>
      </c>
      <c r="E25" s="161">
        <f t="shared" si="0"/>
        <v>97.367300596082885</v>
      </c>
      <c r="F25" s="329">
        <v>12675</v>
      </c>
      <c r="G25" s="161">
        <f t="shared" si="0"/>
        <v>89.944649446494466</v>
      </c>
      <c r="H25" s="329">
        <v>11908</v>
      </c>
      <c r="I25" s="161">
        <f t="shared" si="1"/>
        <v>84.501845018450183</v>
      </c>
      <c r="J25" s="329">
        <v>10859</v>
      </c>
      <c r="K25" s="161">
        <f t="shared" si="2"/>
        <v>77.057905194436557</v>
      </c>
      <c r="L25" s="329">
        <v>9294</v>
      </c>
      <c r="M25" s="161">
        <f t="shared" si="3"/>
        <v>65.952313369287538</v>
      </c>
      <c r="N25" s="161"/>
    </row>
    <row r="26" spans="1:14" ht="15" customHeight="1" x14ac:dyDescent="0.25">
      <c r="A26" s="120"/>
      <c r="B26" s="413" t="s">
        <v>15</v>
      </c>
      <c r="C26" s="329">
        <v>435</v>
      </c>
      <c r="D26" s="329">
        <v>422</v>
      </c>
      <c r="E26" s="161">
        <f t="shared" si="0"/>
        <v>97.011494252873561</v>
      </c>
      <c r="F26" s="329">
        <v>354</v>
      </c>
      <c r="G26" s="161">
        <f t="shared" si="0"/>
        <v>81.379310344827587</v>
      </c>
      <c r="H26" s="329">
        <v>319</v>
      </c>
      <c r="I26" s="161">
        <f t="shared" si="1"/>
        <v>73.333333333333329</v>
      </c>
      <c r="J26" s="329">
        <v>296</v>
      </c>
      <c r="K26" s="161">
        <f t="shared" si="2"/>
        <v>68.045977011494259</v>
      </c>
      <c r="L26" s="329">
        <v>243</v>
      </c>
      <c r="M26" s="161">
        <f t="shared" si="3"/>
        <v>55.862068965517238</v>
      </c>
      <c r="N26" s="161"/>
    </row>
    <row r="27" spans="1:14" ht="15" customHeight="1" x14ac:dyDescent="0.25">
      <c r="A27" s="120"/>
      <c r="B27" s="413" t="s">
        <v>12</v>
      </c>
      <c r="C27" s="329">
        <v>1732</v>
      </c>
      <c r="D27" s="329">
        <v>1695</v>
      </c>
      <c r="E27" s="161">
        <f t="shared" si="0"/>
        <v>97.863741339491924</v>
      </c>
      <c r="F27" s="329">
        <v>1592</v>
      </c>
      <c r="G27" s="161">
        <f t="shared" si="0"/>
        <v>91.916859122401846</v>
      </c>
      <c r="H27" s="329">
        <v>1461</v>
      </c>
      <c r="I27" s="161">
        <f t="shared" si="1"/>
        <v>84.353348729792145</v>
      </c>
      <c r="J27" s="329">
        <v>1338</v>
      </c>
      <c r="K27" s="161">
        <f t="shared" si="2"/>
        <v>77.251732101616639</v>
      </c>
      <c r="L27" s="329">
        <v>1152</v>
      </c>
      <c r="M27" s="161">
        <f t="shared" si="3"/>
        <v>66.51270207852194</v>
      </c>
      <c r="N27" s="161"/>
    </row>
    <row r="28" spans="1:14" ht="15" customHeight="1" x14ac:dyDescent="0.25">
      <c r="A28" s="120"/>
      <c r="B28" s="413" t="s">
        <v>13</v>
      </c>
      <c r="C28" s="329">
        <v>2246</v>
      </c>
      <c r="D28" s="329">
        <v>2210</v>
      </c>
      <c r="E28" s="161">
        <f t="shared" si="0"/>
        <v>98.397150489759582</v>
      </c>
      <c r="F28" s="329">
        <v>2108</v>
      </c>
      <c r="G28" s="161">
        <f t="shared" si="0"/>
        <v>93.855743544078365</v>
      </c>
      <c r="H28" s="329">
        <v>1972</v>
      </c>
      <c r="I28" s="161">
        <f t="shared" si="1"/>
        <v>87.80053428317008</v>
      </c>
      <c r="J28" s="329">
        <v>1828</v>
      </c>
      <c r="K28" s="161">
        <f t="shared" si="2"/>
        <v>81.389136242208366</v>
      </c>
      <c r="L28" s="329">
        <v>1657</v>
      </c>
      <c r="M28" s="161">
        <f t="shared" si="3"/>
        <v>73.775601068566345</v>
      </c>
      <c r="N28" s="161"/>
    </row>
    <row r="29" spans="1:14" ht="15" customHeight="1" x14ac:dyDescent="0.25">
      <c r="A29" s="120"/>
      <c r="B29" s="413" t="s">
        <v>17</v>
      </c>
      <c r="C29" s="329">
        <v>15450</v>
      </c>
      <c r="D29" s="329">
        <v>15083</v>
      </c>
      <c r="E29" s="161">
        <f t="shared" si="0"/>
        <v>97.624595469255667</v>
      </c>
      <c r="F29" s="329">
        <v>14162</v>
      </c>
      <c r="G29" s="161">
        <f t="shared" si="0"/>
        <v>91.663430420711975</v>
      </c>
      <c r="H29" s="329">
        <v>13414</v>
      </c>
      <c r="I29" s="161">
        <f t="shared" si="1"/>
        <v>86.822006472491907</v>
      </c>
      <c r="J29" s="329">
        <v>11927</v>
      </c>
      <c r="K29" s="161">
        <f t="shared" si="2"/>
        <v>77.197411003236255</v>
      </c>
      <c r="L29" s="329">
        <v>9869</v>
      </c>
      <c r="M29" s="161">
        <f t="shared" si="3"/>
        <v>63.877022653721681</v>
      </c>
      <c r="N29" s="161"/>
    </row>
    <row r="30" spans="1:14" ht="15" customHeight="1" x14ac:dyDescent="0.25">
      <c r="A30" s="120"/>
      <c r="B30" s="413" t="s">
        <v>18</v>
      </c>
      <c r="C30" s="329">
        <v>68</v>
      </c>
      <c r="D30" s="329">
        <v>66</v>
      </c>
      <c r="E30" s="161">
        <f t="shared" si="0"/>
        <v>97.058823529411768</v>
      </c>
      <c r="F30" s="329">
        <v>61</v>
      </c>
      <c r="G30" s="161">
        <f t="shared" si="0"/>
        <v>89.705882352941174</v>
      </c>
      <c r="H30" s="329">
        <v>56</v>
      </c>
      <c r="I30" s="161">
        <f t="shared" si="1"/>
        <v>82.35294117647058</v>
      </c>
      <c r="J30" s="329">
        <v>48</v>
      </c>
      <c r="K30" s="161">
        <f t="shared" si="2"/>
        <v>70.588235294117652</v>
      </c>
      <c r="L30" s="329">
        <v>42</v>
      </c>
      <c r="M30" s="161">
        <f t="shared" si="3"/>
        <v>61.764705882352942</v>
      </c>
      <c r="N30" s="161"/>
    </row>
    <row r="31" spans="1:14" ht="15" customHeight="1" x14ac:dyDescent="0.25">
      <c r="A31" s="120"/>
      <c r="B31" s="413" t="s">
        <v>19</v>
      </c>
      <c r="C31" s="329">
        <v>21</v>
      </c>
      <c r="D31" s="329">
        <v>21</v>
      </c>
      <c r="E31" s="161">
        <f t="shared" si="0"/>
        <v>100</v>
      </c>
      <c r="F31" s="329">
        <v>21</v>
      </c>
      <c r="G31" s="161">
        <f t="shared" si="0"/>
        <v>100</v>
      </c>
      <c r="H31" s="329">
        <v>21</v>
      </c>
      <c r="I31" s="161">
        <f t="shared" si="1"/>
        <v>100</v>
      </c>
      <c r="J31" s="329">
        <v>19</v>
      </c>
      <c r="K31" s="161">
        <f t="shared" si="2"/>
        <v>90.476190476190482</v>
      </c>
      <c r="L31" s="329">
        <v>15</v>
      </c>
      <c r="M31" s="161">
        <f t="shared" si="3"/>
        <v>71.428571428571431</v>
      </c>
      <c r="N31" s="161"/>
    </row>
    <row r="32" spans="1:14" ht="13.8" thickBot="1" x14ac:dyDescent="0.3">
      <c r="A32" s="133"/>
      <c r="B32" s="133"/>
      <c r="C32" s="414"/>
      <c r="D32" s="414"/>
      <c r="E32" s="415"/>
      <c r="F32" s="414"/>
      <c r="G32" s="416"/>
      <c r="H32" s="414"/>
      <c r="I32" s="415"/>
      <c r="J32" s="414"/>
      <c r="K32" s="415"/>
      <c r="L32" s="414"/>
      <c r="M32" s="415"/>
      <c r="N32" s="415"/>
    </row>
    <row r="33" spans="1:14" x14ac:dyDescent="0.25">
      <c r="A33" s="120"/>
      <c r="B33" s="238" t="s">
        <v>163</v>
      </c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</row>
    <row r="34" spans="1:14" x14ac:dyDescent="0.25">
      <c r="A34" s="120"/>
      <c r="B34" s="239" t="s">
        <v>164</v>
      </c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ht="13.8" thickBot="1" x14ac:dyDescent="0.3">
      <c r="A35" s="120"/>
      <c r="B35" s="120"/>
      <c r="C35" s="120"/>
      <c r="D35" s="120"/>
      <c r="E35" s="409"/>
      <c r="F35" s="120"/>
      <c r="G35" s="409"/>
      <c r="H35" s="120"/>
      <c r="I35" s="409"/>
      <c r="J35" s="120"/>
      <c r="K35" s="409"/>
      <c r="L35" s="120"/>
      <c r="M35" s="409"/>
      <c r="N35" s="409"/>
    </row>
    <row r="36" spans="1:14" ht="36.6" customHeight="1" thickBot="1" x14ac:dyDescent="0.3">
      <c r="A36" s="127"/>
      <c r="B36" s="317" t="s">
        <v>222</v>
      </c>
      <c r="C36" s="293" t="s">
        <v>25</v>
      </c>
      <c r="D36" s="357" t="s">
        <v>32</v>
      </c>
      <c r="E36" s="357"/>
      <c r="F36" s="357" t="s">
        <v>21</v>
      </c>
      <c r="G36" s="357"/>
      <c r="H36" s="357" t="s">
        <v>29</v>
      </c>
      <c r="I36" s="357"/>
      <c r="J36" s="357" t="s">
        <v>31</v>
      </c>
      <c r="K36" s="357"/>
      <c r="L36" s="357" t="s">
        <v>30</v>
      </c>
      <c r="M36" s="357"/>
      <c r="N36" s="358"/>
    </row>
    <row r="37" spans="1:14" ht="6.6" customHeight="1" x14ac:dyDescent="0.25">
      <c r="A37" s="128"/>
      <c r="B37" s="301"/>
      <c r="C37" s="298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</row>
    <row r="38" spans="1:14" ht="43.2" customHeight="1" x14ac:dyDescent="0.25">
      <c r="A38" s="128"/>
      <c r="B38" s="301"/>
      <c r="C38" s="298"/>
      <c r="D38" s="302" t="s">
        <v>134</v>
      </c>
      <c r="E38" s="303" t="s">
        <v>118</v>
      </c>
      <c r="F38" s="302" t="s">
        <v>134</v>
      </c>
      <c r="G38" s="303" t="s">
        <v>118</v>
      </c>
      <c r="H38" s="302" t="s">
        <v>134</v>
      </c>
      <c r="I38" s="303" t="s">
        <v>118</v>
      </c>
      <c r="J38" s="302" t="s">
        <v>134</v>
      </c>
      <c r="K38" s="303" t="s">
        <v>118</v>
      </c>
      <c r="L38" s="302" t="s">
        <v>134</v>
      </c>
      <c r="M38" s="303" t="s">
        <v>118</v>
      </c>
      <c r="N38" s="303"/>
    </row>
    <row r="39" spans="1:14" ht="15" customHeight="1" x14ac:dyDescent="0.25">
      <c r="A39" s="128"/>
      <c r="B39" s="301"/>
      <c r="C39" s="298"/>
      <c r="D39" s="302"/>
      <c r="E39" s="303" t="s">
        <v>62</v>
      </c>
      <c r="F39" s="302"/>
      <c r="G39" s="303" t="s">
        <v>62</v>
      </c>
      <c r="H39" s="302"/>
      <c r="I39" s="303" t="s">
        <v>62</v>
      </c>
      <c r="J39" s="302"/>
      <c r="K39" s="303" t="s">
        <v>62</v>
      </c>
      <c r="L39" s="302"/>
      <c r="M39" s="303" t="s">
        <v>62</v>
      </c>
      <c r="N39" s="303"/>
    </row>
    <row r="40" spans="1:14" ht="4.8" customHeight="1" thickBot="1" x14ac:dyDescent="0.3">
      <c r="A40" s="133"/>
      <c r="B40" s="307"/>
      <c r="C40" s="308"/>
      <c r="D40" s="309"/>
      <c r="E40" s="310"/>
      <c r="F40" s="309"/>
      <c r="G40" s="310"/>
      <c r="H40" s="309"/>
      <c r="I40" s="310"/>
      <c r="J40" s="309"/>
      <c r="K40" s="310"/>
      <c r="L40" s="309"/>
      <c r="M40" s="310"/>
      <c r="N40" s="310"/>
    </row>
    <row r="41" spans="1:14" ht="4.8" customHeight="1" x14ac:dyDescent="0.25">
      <c r="A41" s="128"/>
      <c r="B41" s="312"/>
      <c r="C41" s="299"/>
      <c r="D41" s="302"/>
      <c r="E41" s="303"/>
      <c r="F41" s="302"/>
      <c r="G41" s="303"/>
      <c r="H41" s="302"/>
      <c r="I41" s="303"/>
      <c r="J41" s="302"/>
      <c r="K41" s="303"/>
      <c r="L41" s="302"/>
      <c r="M41" s="303"/>
      <c r="N41" s="303"/>
    </row>
    <row r="42" spans="1:14" x14ac:dyDescent="0.25">
      <c r="A42" s="286" t="s">
        <v>148</v>
      </c>
      <c r="B42" s="286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</row>
    <row r="43" spans="1:14" x14ac:dyDescent="0.25">
      <c r="A43" s="287" t="s">
        <v>149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</row>
    <row r="44" spans="1:14" s="236" customFormat="1" ht="4.8" customHeight="1" x14ac:dyDescent="0.25">
      <c r="A44" s="120"/>
      <c r="B44" s="325"/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</row>
    <row r="45" spans="1:14" ht="15" customHeight="1" x14ac:dyDescent="0.25">
      <c r="A45" s="120"/>
      <c r="B45" s="30" t="s">
        <v>38</v>
      </c>
      <c r="C45" s="326">
        <f>SUM(C48:C63)</f>
        <v>47247</v>
      </c>
      <c r="D45" s="326">
        <f>SUM(D48:D63)</f>
        <v>44506</v>
      </c>
      <c r="E45" s="417">
        <f>D45/$C$45*100</f>
        <v>94.198573454399224</v>
      </c>
      <c r="F45" s="326">
        <f>SUM(F48:F63)</f>
        <v>41858</v>
      </c>
      <c r="G45" s="417">
        <f>F45/$C$45*100</f>
        <v>88.593984803267929</v>
      </c>
      <c r="H45" s="326">
        <f>SUM(H48:H63)</f>
        <v>39910</v>
      </c>
      <c r="I45" s="417">
        <f>H45/$C$45*100</f>
        <v>84.47097170190699</v>
      </c>
      <c r="J45" s="326">
        <f>SUM(J48:J63)</f>
        <v>34510</v>
      </c>
      <c r="K45" s="417">
        <f>J45/$C$45*100</f>
        <v>73.041674603678544</v>
      </c>
      <c r="L45" s="326">
        <f>SUM(L48:L63)</f>
        <v>31424</v>
      </c>
      <c r="M45" s="417">
        <f>L45/$C$45*100</f>
        <v>66.510042965690943</v>
      </c>
      <c r="N45" s="417"/>
    </row>
    <row r="46" spans="1:14" ht="15" customHeight="1" x14ac:dyDescent="0.25">
      <c r="A46" s="120"/>
      <c r="B46" s="36" t="s">
        <v>39</v>
      </c>
      <c r="C46" s="326"/>
      <c r="D46" s="326"/>
      <c r="E46" s="417"/>
      <c r="F46" s="326"/>
      <c r="G46" s="417"/>
      <c r="H46" s="326"/>
      <c r="I46" s="417"/>
      <c r="J46" s="326"/>
      <c r="K46" s="417"/>
      <c r="L46" s="326"/>
      <c r="M46" s="417"/>
      <c r="N46" s="417"/>
    </row>
    <row r="47" spans="1:14" ht="4.8" customHeight="1" x14ac:dyDescent="0.25">
      <c r="A47" s="120"/>
      <c r="B47" s="30"/>
      <c r="C47" s="326"/>
      <c r="D47" s="326"/>
      <c r="E47" s="417"/>
      <c r="F47" s="326"/>
      <c r="G47" s="417"/>
      <c r="H47" s="326"/>
      <c r="I47" s="417"/>
      <c r="J47" s="326"/>
      <c r="K47" s="417"/>
      <c r="L47" s="326"/>
      <c r="M47" s="417"/>
      <c r="N47" s="417"/>
    </row>
    <row r="48" spans="1:14" ht="15" customHeight="1" x14ac:dyDescent="0.25">
      <c r="A48" s="120"/>
      <c r="B48" s="413" t="s">
        <v>16</v>
      </c>
      <c r="C48" s="329">
        <v>4874</v>
      </c>
      <c r="D48" s="329">
        <v>4543</v>
      </c>
      <c r="E48" s="161">
        <f>+D48/$C48*100</f>
        <v>93.208863356585965</v>
      </c>
      <c r="F48" s="329">
        <v>4188</v>
      </c>
      <c r="G48" s="161">
        <f>+F48/$C48*100</f>
        <v>85.925318013951582</v>
      </c>
      <c r="H48" s="329">
        <v>3954</v>
      </c>
      <c r="I48" s="161">
        <f>+H48/$C48*100</f>
        <v>81.124333196553138</v>
      </c>
      <c r="J48" s="329">
        <v>3459</v>
      </c>
      <c r="K48" s="161">
        <f>+J48/$C48*100</f>
        <v>70.968403775133353</v>
      </c>
      <c r="L48" s="329">
        <v>3144</v>
      </c>
      <c r="M48" s="161">
        <f>+L48/$C48*100</f>
        <v>64.505539597866218</v>
      </c>
      <c r="N48" s="161"/>
    </row>
    <row r="49" spans="1:14" ht="15" customHeight="1" x14ac:dyDescent="0.25">
      <c r="A49" s="120"/>
      <c r="B49" s="413" t="s">
        <v>4</v>
      </c>
      <c r="C49" s="329">
        <v>852</v>
      </c>
      <c r="D49" s="329">
        <v>795</v>
      </c>
      <c r="E49" s="161">
        <f t="shared" ref="E49:E63" si="4">+D49/$C49*100</f>
        <v>93.309859154929569</v>
      </c>
      <c r="F49" s="329">
        <v>740</v>
      </c>
      <c r="G49" s="161">
        <f t="shared" ref="G49:G63" si="5">+F49/$C49*100</f>
        <v>86.854460093896719</v>
      </c>
      <c r="H49" s="329">
        <v>701</v>
      </c>
      <c r="I49" s="161">
        <f t="shared" ref="I49:I63" si="6">+H49/$C49*100</f>
        <v>82.27699530516432</v>
      </c>
      <c r="J49" s="329">
        <v>618</v>
      </c>
      <c r="K49" s="161">
        <f t="shared" ref="K49:K63" si="7">+J49/$C49*100</f>
        <v>72.535211267605632</v>
      </c>
      <c r="L49" s="329">
        <v>570</v>
      </c>
      <c r="M49" s="161">
        <f t="shared" ref="M49:M63" si="8">+L49/$C49*100</f>
        <v>66.901408450704224</v>
      </c>
      <c r="N49" s="161"/>
    </row>
    <row r="50" spans="1:14" ht="15" customHeight="1" x14ac:dyDescent="0.25">
      <c r="A50" s="120"/>
      <c r="B50" s="413" t="s">
        <v>5</v>
      </c>
      <c r="C50" s="329">
        <v>442</v>
      </c>
      <c r="D50" s="329">
        <v>435</v>
      </c>
      <c r="E50" s="161">
        <f t="shared" si="4"/>
        <v>98.41628959276018</v>
      </c>
      <c r="F50" s="329">
        <v>420</v>
      </c>
      <c r="G50" s="161">
        <f t="shared" si="5"/>
        <v>95.02262443438913</v>
      </c>
      <c r="H50" s="329">
        <v>393</v>
      </c>
      <c r="I50" s="161">
        <f t="shared" si="6"/>
        <v>88.914027149321257</v>
      </c>
      <c r="J50" s="329">
        <v>330</v>
      </c>
      <c r="K50" s="161">
        <f t="shared" si="7"/>
        <v>74.660633484162901</v>
      </c>
      <c r="L50" s="329">
        <v>304</v>
      </c>
      <c r="M50" s="161">
        <f t="shared" si="8"/>
        <v>68.778280542986423</v>
      </c>
      <c r="N50" s="161"/>
    </row>
    <row r="51" spans="1:14" ht="15" customHeight="1" x14ac:dyDescent="0.25">
      <c r="A51" s="120"/>
      <c r="B51" s="413" t="s">
        <v>6</v>
      </c>
      <c r="C51" s="329">
        <v>941</v>
      </c>
      <c r="D51" s="329">
        <v>881</v>
      </c>
      <c r="E51" s="161">
        <f t="shared" si="4"/>
        <v>93.623804463336882</v>
      </c>
      <c r="F51" s="329">
        <v>819</v>
      </c>
      <c r="G51" s="161">
        <f t="shared" si="5"/>
        <v>87.035069075451645</v>
      </c>
      <c r="H51" s="329">
        <v>773</v>
      </c>
      <c r="I51" s="161">
        <f t="shared" si="6"/>
        <v>82.146652497343254</v>
      </c>
      <c r="J51" s="329">
        <v>715</v>
      </c>
      <c r="K51" s="161">
        <f t="shared" si="7"/>
        <v>75.98299681190224</v>
      </c>
      <c r="L51" s="329">
        <v>637</v>
      </c>
      <c r="M51" s="161">
        <f t="shared" si="8"/>
        <v>67.693942614240171</v>
      </c>
      <c r="N51" s="161"/>
    </row>
    <row r="52" spans="1:14" ht="15" customHeight="1" x14ac:dyDescent="0.25">
      <c r="A52" s="120"/>
      <c r="B52" s="413" t="s">
        <v>7</v>
      </c>
      <c r="C52" s="329">
        <v>733</v>
      </c>
      <c r="D52" s="329">
        <v>687</v>
      </c>
      <c r="E52" s="161">
        <f t="shared" si="4"/>
        <v>93.7244201909959</v>
      </c>
      <c r="F52" s="329">
        <v>641</v>
      </c>
      <c r="G52" s="161">
        <f t="shared" si="5"/>
        <v>87.448840381991815</v>
      </c>
      <c r="H52" s="329">
        <v>605</v>
      </c>
      <c r="I52" s="161">
        <f t="shared" si="6"/>
        <v>82.537517053206003</v>
      </c>
      <c r="J52" s="329">
        <v>519</v>
      </c>
      <c r="K52" s="161">
        <f t="shared" si="7"/>
        <v>70.804911323328795</v>
      </c>
      <c r="L52" s="329">
        <v>472</v>
      </c>
      <c r="M52" s="161">
        <f t="shared" si="8"/>
        <v>64.392905866302868</v>
      </c>
      <c r="N52" s="161"/>
    </row>
    <row r="53" spans="1:14" ht="15" customHeight="1" x14ac:dyDescent="0.25">
      <c r="A53" s="120"/>
      <c r="B53" s="413" t="s">
        <v>8</v>
      </c>
      <c r="C53" s="329">
        <v>759</v>
      </c>
      <c r="D53" s="329">
        <v>679</v>
      </c>
      <c r="E53" s="161">
        <f t="shared" si="4"/>
        <v>89.459815546772063</v>
      </c>
      <c r="F53" s="329">
        <v>638</v>
      </c>
      <c r="G53" s="161">
        <f t="shared" si="5"/>
        <v>84.05797101449275</v>
      </c>
      <c r="H53" s="329">
        <v>604</v>
      </c>
      <c r="I53" s="161">
        <f t="shared" si="6"/>
        <v>79.57839262187089</v>
      </c>
      <c r="J53" s="329">
        <v>540</v>
      </c>
      <c r="K53" s="161">
        <f t="shared" si="7"/>
        <v>71.146245059288532</v>
      </c>
      <c r="L53" s="329">
        <v>480</v>
      </c>
      <c r="M53" s="161">
        <f t="shared" si="8"/>
        <v>63.241106719367593</v>
      </c>
      <c r="N53" s="161"/>
    </row>
    <row r="54" spans="1:14" ht="15" customHeight="1" x14ac:dyDescent="0.25">
      <c r="A54" s="120"/>
      <c r="B54" s="413" t="s">
        <v>11</v>
      </c>
      <c r="C54" s="329">
        <v>3224</v>
      </c>
      <c r="D54" s="329">
        <v>2929</v>
      </c>
      <c r="E54" s="161">
        <f t="shared" si="4"/>
        <v>90.849875930521094</v>
      </c>
      <c r="F54" s="329">
        <v>2688</v>
      </c>
      <c r="G54" s="161">
        <f t="shared" si="5"/>
        <v>83.374689826302728</v>
      </c>
      <c r="H54" s="329">
        <v>2488</v>
      </c>
      <c r="I54" s="161">
        <f t="shared" si="6"/>
        <v>77.1712158808933</v>
      </c>
      <c r="J54" s="329">
        <v>2217</v>
      </c>
      <c r="K54" s="161">
        <f t="shared" si="7"/>
        <v>68.765508684863519</v>
      </c>
      <c r="L54" s="329">
        <v>2052</v>
      </c>
      <c r="M54" s="161">
        <f t="shared" si="8"/>
        <v>63.647642679900741</v>
      </c>
      <c r="N54" s="161"/>
    </row>
    <row r="55" spans="1:14" ht="15" customHeight="1" x14ac:dyDescent="0.25">
      <c r="A55" s="120"/>
      <c r="B55" s="413" t="s">
        <v>9</v>
      </c>
      <c r="C55" s="329">
        <v>1327</v>
      </c>
      <c r="D55" s="329">
        <v>1275</v>
      </c>
      <c r="E55" s="161">
        <f t="shared" si="4"/>
        <v>96.08138658628485</v>
      </c>
      <c r="F55" s="329">
        <v>1202</v>
      </c>
      <c r="G55" s="161">
        <f t="shared" si="5"/>
        <v>90.580256217030893</v>
      </c>
      <c r="H55" s="329">
        <v>1169</v>
      </c>
      <c r="I55" s="161">
        <f t="shared" si="6"/>
        <v>88.093443858327063</v>
      </c>
      <c r="J55" s="329">
        <v>1043</v>
      </c>
      <c r="K55" s="161">
        <f t="shared" si="7"/>
        <v>78.598342125094206</v>
      </c>
      <c r="L55" s="329">
        <v>966</v>
      </c>
      <c r="M55" s="161">
        <f t="shared" si="8"/>
        <v>72.795779954785232</v>
      </c>
      <c r="N55" s="161"/>
    </row>
    <row r="56" spans="1:14" ht="15" customHeight="1" x14ac:dyDescent="0.25">
      <c r="A56" s="120"/>
      <c r="B56" s="413" t="s">
        <v>10</v>
      </c>
      <c r="C56" s="329">
        <v>34</v>
      </c>
      <c r="D56" s="329">
        <v>32</v>
      </c>
      <c r="E56" s="161">
        <f t="shared" si="4"/>
        <v>94.117647058823522</v>
      </c>
      <c r="F56" s="329">
        <v>31</v>
      </c>
      <c r="G56" s="161">
        <f t="shared" si="5"/>
        <v>91.17647058823529</v>
      </c>
      <c r="H56" s="329">
        <v>30</v>
      </c>
      <c r="I56" s="161">
        <f t="shared" si="6"/>
        <v>88.235294117647058</v>
      </c>
      <c r="J56" s="329">
        <v>22</v>
      </c>
      <c r="K56" s="161">
        <f t="shared" si="7"/>
        <v>64.705882352941174</v>
      </c>
      <c r="L56" s="329">
        <v>20</v>
      </c>
      <c r="M56" s="161">
        <f t="shared" si="8"/>
        <v>58.82352941176471</v>
      </c>
      <c r="N56" s="161"/>
    </row>
    <row r="57" spans="1:14" ht="15" customHeight="1" x14ac:dyDescent="0.25">
      <c r="A57" s="120"/>
      <c r="B57" s="413" t="s">
        <v>14</v>
      </c>
      <c r="C57" s="329">
        <v>14244</v>
      </c>
      <c r="D57" s="329">
        <v>13318</v>
      </c>
      <c r="E57" s="161">
        <f t="shared" si="4"/>
        <v>93.499017130019652</v>
      </c>
      <c r="F57" s="329">
        <v>12580</v>
      </c>
      <c r="G57" s="161">
        <f t="shared" si="5"/>
        <v>88.317888233642236</v>
      </c>
      <c r="H57" s="329">
        <v>12082</v>
      </c>
      <c r="I57" s="161">
        <f t="shared" si="6"/>
        <v>84.821679303566413</v>
      </c>
      <c r="J57" s="329">
        <v>10424</v>
      </c>
      <c r="K57" s="161">
        <f t="shared" si="7"/>
        <v>73.18169053636619</v>
      </c>
      <c r="L57" s="329">
        <v>9496</v>
      </c>
      <c r="M57" s="161">
        <f t="shared" si="8"/>
        <v>66.666666666666657</v>
      </c>
      <c r="N57" s="161"/>
    </row>
    <row r="58" spans="1:14" ht="15" customHeight="1" x14ac:dyDescent="0.25">
      <c r="A58" s="120"/>
      <c r="B58" s="413" t="s">
        <v>15</v>
      </c>
      <c r="C58" s="329">
        <v>348</v>
      </c>
      <c r="D58" s="329">
        <v>338</v>
      </c>
      <c r="E58" s="161">
        <f t="shared" si="4"/>
        <v>97.126436781609186</v>
      </c>
      <c r="F58" s="329">
        <v>320</v>
      </c>
      <c r="G58" s="161">
        <f t="shared" si="5"/>
        <v>91.954022988505741</v>
      </c>
      <c r="H58" s="329">
        <v>298</v>
      </c>
      <c r="I58" s="161">
        <f t="shared" si="6"/>
        <v>85.632183908045974</v>
      </c>
      <c r="J58" s="329">
        <v>268</v>
      </c>
      <c r="K58" s="161">
        <f t="shared" si="7"/>
        <v>77.011494252873561</v>
      </c>
      <c r="L58" s="329">
        <v>247</v>
      </c>
      <c r="M58" s="161">
        <f t="shared" si="8"/>
        <v>70.977011494252878</v>
      </c>
      <c r="N58" s="161"/>
    </row>
    <row r="59" spans="1:14" ht="15" customHeight="1" x14ac:dyDescent="0.25">
      <c r="A59" s="120"/>
      <c r="B59" s="413" t="s">
        <v>12</v>
      </c>
      <c r="C59" s="329">
        <v>2173</v>
      </c>
      <c r="D59" s="329">
        <v>2097</v>
      </c>
      <c r="E59" s="161">
        <f t="shared" si="4"/>
        <v>96.502531063046476</v>
      </c>
      <c r="F59" s="329">
        <v>1964</v>
      </c>
      <c r="G59" s="161">
        <f t="shared" si="5"/>
        <v>90.381960423377819</v>
      </c>
      <c r="H59" s="329">
        <v>1856</v>
      </c>
      <c r="I59" s="161">
        <f t="shared" si="6"/>
        <v>85.411872986654387</v>
      </c>
      <c r="J59" s="329">
        <v>1580</v>
      </c>
      <c r="K59" s="161">
        <f t="shared" si="7"/>
        <v>72.710538426138982</v>
      </c>
      <c r="L59" s="329">
        <v>1428</v>
      </c>
      <c r="M59" s="161">
        <f t="shared" si="8"/>
        <v>65.715600552231933</v>
      </c>
      <c r="N59" s="161"/>
    </row>
    <row r="60" spans="1:14" ht="15" customHeight="1" x14ac:dyDescent="0.25">
      <c r="A60" s="120"/>
      <c r="B60" s="413" t="s">
        <v>13</v>
      </c>
      <c r="C60" s="329">
        <v>2083</v>
      </c>
      <c r="D60" s="329">
        <v>2015</v>
      </c>
      <c r="E60" s="161">
        <f t="shared" si="4"/>
        <v>96.735477676428232</v>
      </c>
      <c r="F60" s="329">
        <v>1891</v>
      </c>
      <c r="G60" s="161">
        <f t="shared" si="5"/>
        <v>90.782525204032652</v>
      </c>
      <c r="H60" s="329">
        <v>1812</v>
      </c>
      <c r="I60" s="161">
        <f t="shared" si="6"/>
        <v>86.989918386941909</v>
      </c>
      <c r="J60" s="329">
        <v>1628</v>
      </c>
      <c r="K60" s="161">
        <f t="shared" si="7"/>
        <v>78.156505040806536</v>
      </c>
      <c r="L60" s="329">
        <v>1507</v>
      </c>
      <c r="M60" s="161">
        <f t="shared" si="8"/>
        <v>72.347575612097941</v>
      </c>
      <c r="N60" s="161"/>
    </row>
    <row r="61" spans="1:14" ht="15" customHeight="1" x14ac:dyDescent="0.25">
      <c r="A61" s="120"/>
      <c r="B61" s="413" t="s">
        <v>17</v>
      </c>
      <c r="C61" s="329">
        <v>15129</v>
      </c>
      <c r="D61" s="329">
        <v>14402</v>
      </c>
      <c r="E61" s="161">
        <f t="shared" si="4"/>
        <v>95.194659263665798</v>
      </c>
      <c r="F61" s="329">
        <v>13658</v>
      </c>
      <c r="G61" s="161">
        <f t="shared" si="5"/>
        <v>90.276951550003304</v>
      </c>
      <c r="H61" s="329">
        <v>13068</v>
      </c>
      <c r="I61" s="161">
        <f t="shared" si="6"/>
        <v>86.37715645449137</v>
      </c>
      <c r="J61" s="329">
        <v>11086</v>
      </c>
      <c r="K61" s="161">
        <f t="shared" si="7"/>
        <v>73.276488862449597</v>
      </c>
      <c r="L61" s="329">
        <v>10046</v>
      </c>
      <c r="M61" s="161">
        <f t="shared" si="8"/>
        <v>66.402273778835351</v>
      </c>
      <c r="N61" s="161"/>
    </row>
    <row r="62" spans="1:14" ht="15" customHeight="1" x14ac:dyDescent="0.25">
      <c r="A62" s="120"/>
      <c r="B62" s="413" t="s">
        <v>18</v>
      </c>
      <c r="C62" s="329">
        <v>51</v>
      </c>
      <c r="D62" s="329">
        <v>47</v>
      </c>
      <c r="E62" s="161">
        <f t="shared" si="4"/>
        <v>92.156862745098039</v>
      </c>
      <c r="F62" s="329">
        <v>45</v>
      </c>
      <c r="G62" s="161">
        <f t="shared" si="5"/>
        <v>88.235294117647058</v>
      </c>
      <c r="H62" s="329">
        <v>44</v>
      </c>
      <c r="I62" s="161">
        <f t="shared" si="6"/>
        <v>86.274509803921575</v>
      </c>
      <c r="J62" s="329">
        <v>35</v>
      </c>
      <c r="K62" s="161">
        <f t="shared" si="7"/>
        <v>68.627450980392155</v>
      </c>
      <c r="L62" s="329">
        <v>30</v>
      </c>
      <c r="M62" s="161">
        <f t="shared" si="8"/>
        <v>58.82352941176471</v>
      </c>
      <c r="N62" s="161"/>
    </row>
    <row r="63" spans="1:14" ht="15" customHeight="1" x14ac:dyDescent="0.25">
      <c r="A63" s="120"/>
      <c r="B63" s="413" t="s">
        <v>19</v>
      </c>
      <c r="C63" s="329">
        <v>33</v>
      </c>
      <c r="D63" s="329">
        <v>33</v>
      </c>
      <c r="E63" s="161">
        <f t="shared" si="4"/>
        <v>100</v>
      </c>
      <c r="F63" s="329">
        <v>33</v>
      </c>
      <c r="G63" s="161">
        <f t="shared" si="5"/>
        <v>100</v>
      </c>
      <c r="H63" s="329">
        <v>33</v>
      </c>
      <c r="I63" s="161">
        <f t="shared" si="6"/>
        <v>100</v>
      </c>
      <c r="J63" s="329">
        <v>26</v>
      </c>
      <c r="K63" s="161">
        <f t="shared" si="7"/>
        <v>78.787878787878782</v>
      </c>
      <c r="L63" s="329">
        <v>25</v>
      </c>
      <c r="M63" s="161">
        <f t="shared" si="8"/>
        <v>75.757575757575751</v>
      </c>
      <c r="N63" s="161"/>
    </row>
    <row r="64" spans="1:14" ht="13.8" thickBot="1" x14ac:dyDescent="0.3">
      <c r="A64" s="133"/>
      <c r="B64" s="133"/>
      <c r="C64" s="414"/>
      <c r="D64" s="414"/>
      <c r="E64" s="415"/>
      <c r="F64" s="414"/>
      <c r="G64" s="416"/>
      <c r="H64" s="414"/>
      <c r="I64" s="415"/>
      <c r="J64" s="414"/>
      <c r="K64" s="415"/>
      <c r="L64" s="414"/>
      <c r="M64" s="415"/>
      <c r="N64" s="415"/>
    </row>
    <row r="65" spans="1:14" x14ac:dyDescent="0.25">
      <c r="A65" s="120"/>
      <c r="B65" s="238" t="s">
        <v>163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</row>
    <row r="66" spans="1:14" x14ac:dyDescent="0.25">
      <c r="A66" s="120"/>
      <c r="B66" s="239" t="s">
        <v>164</v>
      </c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</row>
    <row r="67" spans="1:14" ht="13.8" thickBot="1" x14ac:dyDescent="0.3">
      <c r="A67" s="120"/>
      <c r="B67" s="120"/>
      <c r="C67" s="120"/>
      <c r="D67" s="120"/>
      <c r="E67" s="409"/>
      <c r="F67" s="120"/>
      <c r="G67" s="409"/>
      <c r="H67" s="120"/>
      <c r="I67" s="409"/>
      <c r="J67" s="120"/>
      <c r="K67" s="409"/>
      <c r="L67" s="120"/>
      <c r="M67" s="409"/>
      <c r="N67" s="409"/>
    </row>
    <row r="68" spans="1:14" ht="36.6" customHeight="1" thickBot="1" x14ac:dyDescent="0.3">
      <c r="A68" s="127"/>
      <c r="B68" s="317" t="s">
        <v>222</v>
      </c>
      <c r="C68" s="293" t="s">
        <v>25</v>
      </c>
      <c r="D68" s="357" t="s">
        <v>32</v>
      </c>
      <c r="E68" s="357"/>
      <c r="F68" s="357" t="s">
        <v>21</v>
      </c>
      <c r="G68" s="357"/>
      <c r="H68" s="357" t="s">
        <v>29</v>
      </c>
      <c r="I68" s="357"/>
      <c r="J68" s="357" t="s">
        <v>31</v>
      </c>
      <c r="K68" s="357"/>
      <c r="L68" s="357" t="s">
        <v>30</v>
      </c>
      <c r="M68" s="357"/>
      <c r="N68" s="358"/>
    </row>
    <row r="69" spans="1:14" ht="6.6" customHeight="1" x14ac:dyDescent="0.25">
      <c r="A69" s="128"/>
      <c r="B69" s="301"/>
      <c r="C69" s="298"/>
      <c r="D69" s="410"/>
      <c r="E69" s="410"/>
      <c r="F69" s="410"/>
      <c r="G69" s="410"/>
      <c r="H69" s="410"/>
      <c r="I69" s="410"/>
      <c r="J69" s="410"/>
      <c r="K69" s="410"/>
      <c r="L69" s="410"/>
      <c r="M69" s="410"/>
      <c r="N69" s="410"/>
    </row>
    <row r="70" spans="1:14" ht="43.2" customHeight="1" x14ac:dyDescent="0.25">
      <c r="A70" s="128"/>
      <c r="B70" s="301"/>
      <c r="C70" s="298"/>
      <c r="D70" s="302" t="s">
        <v>134</v>
      </c>
      <c r="E70" s="303" t="s">
        <v>118</v>
      </c>
      <c r="F70" s="302" t="s">
        <v>134</v>
      </c>
      <c r="G70" s="303" t="s">
        <v>118</v>
      </c>
      <c r="H70" s="302" t="s">
        <v>134</v>
      </c>
      <c r="I70" s="303" t="s">
        <v>118</v>
      </c>
      <c r="J70" s="302" t="s">
        <v>134</v>
      </c>
      <c r="K70" s="303" t="s">
        <v>118</v>
      </c>
      <c r="L70" s="302" t="s">
        <v>134</v>
      </c>
      <c r="M70" s="303" t="s">
        <v>118</v>
      </c>
      <c r="N70" s="303"/>
    </row>
    <row r="71" spans="1:14" ht="15" customHeight="1" x14ac:dyDescent="0.25">
      <c r="A71" s="128"/>
      <c r="B71" s="301"/>
      <c r="C71" s="298"/>
      <c r="D71" s="302"/>
      <c r="E71" s="303" t="s">
        <v>62</v>
      </c>
      <c r="F71" s="302"/>
      <c r="G71" s="303" t="s">
        <v>62</v>
      </c>
      <c r="H71" s="302"/>
      <c r="I71" s="303" t="s">
        <v>62</v>
      </c>
      <c r="J71" s="302"/>
      <c r="K71" s="303" t="s">
        <v>62</v>
      </c>
      <c r="L71" s="302"/>
      <c r="M71" s="303" t="s">
        <v>62</v>
      </c>
      <c r="N71" s="303"/>
    </row>
    <row r="72" spans="1:14" ht="4.8" customHeight="1" thickBot="1" x14ac:dyDescent="0.3">
      <c r="A72" s="133"/>
      <c r="B72" s="307"/>
      <c r="C72" s="308"/>
      <c r="D72" s="309"/>
      <c r="E72" s="310"/>
      <c r="F72" s="309"/>
      <c r="G72" s="310"/>
      <c r="H72" s="309"/>
      <c r="I72" s="310"/>
      <c r="J72" s="309"/>
      <c r="K72" s="310"/>
      <c r="L72" s="309"/>
      <c r="M72" s="310"/>
      <c r="N72" s="310"/>
    </row>
    <row r="73" spans="1:14" ht="4.8" customHeight="1" x14ac:dyDescent="0.25">
      <c r="A73" s="128"/>
      <c r="B73" s="312"/>
      <c r="C73" s="299"/>
      <c r="D73" s="302"/>
      <c r="E73" s="303"/>
      <c r="F73" s="302"/>
      <c r="G73" s="303"/>
      <c r="H73" s="302"/>
      <c r="I73" s="303"/>
      <c r="J73" s="302"/>
      <c r="K73" s="303"/>
      <c r="L73" s="302"/>
      <c r="M73" s="303"/>
      <c r="N73" s="303"/>
    </row>
    <row r="74" spans="1:14" x14ac:dyDescent="0.25">
      <c r="A74" s="286" t="s">
        <v>150</v>
      </c>
      <c r="B74" s="286"/>
      <c r="C74" s="286"/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</row>
    <row r="75" spans="1:14" x14ac:dyDescent="0.25">
      <c r="A75" s="287" t="s">
        <v>151</v>
      </c>
      <c r="B75" s="286"/>
      <c r="C75" s="286"/>
      <c r="D75" s="286"/>
      <c r="E75" s="286"/>
      <c r="F75" s="286"/>
      <c r="G75" s="286"/>
      <c r="H75" s="286"/>
      <c r="I75" s="286"/>
      <c r="J75" s="286"/>
      <c r="K75" s="286"/>
      <c r="L75" s="286"/>
      <c r="M75" s="286"/>
      <c r="N75" s="286"/>
    </row>
    <row r="76" spans="1:14" s="236" customFormat="1" ht="4.8" customHeight="1" x14ac:dyDescent="0.25">
      <c r="A76" s="120"/>
      <c r="B76" s="325"/>
      <c r="C76" s="325"/>
      <c r="D76" s="325"/>
      <c r="E76" s="325"/>
      <c r="F76" s="325"/>
      <c r="G76" s="325"/>
      <c r="H76" s="325"/>
      <c r="I76" s="325"/>
      <c r="J76" s="325"/>
      <c r="K76" s="325"/>
      <c r="L76" s="325"/>
      <c r="M76" s="325"/>
      <c r="N76" s="325"/>
    </row>
    <row r="77" spans="1:14" ht="15" customHeight="1" x14ac:dyDescent="0.25">
      <c r="A77" s="120"/>
      <c r="B77" s="30" t="s">
        <v>38</v>
      </c>
      <c r="C77" s="326">
        <f>SUM(C80:C95)</f>
        <v>46859</v>
      </c>
      <c r="D77" s="326">
        <f>SUM(D80:D95)</f>
        <v>45044</v>
      </c>
      <c r="E77" s="417">
        <f>D77/$C$77*100</f>
        <v>96.126677906058603</v>
      </c>
      <c r="F77" s="326">
        <f>SUM(F80:F95)</f>
        <v>42570</v>
      </c>
      <c r="G77" s="417">
        <f>F77/$C$77*100</f>
        <v>90.847009112443715</v>
      </c>
      <c r="H77" s="326">
        <f>SUM(H80:H95)</f>
        <v>40089</v>
      </c>
      <c r="I77" s="417">
        <f>H77/$C$77*100</f>
        <v>85.552401886510594</v>
      </c>
      <c r="J77" s="326">
        <f>SUM(J80:J95)</f>
        <v>35550</v>
      </c>
      <c r="K77" s="417">
        <f>J77/$C$77*100</f>
        <v>75.865895559017488</v>
      </c>
      <c r="L77" s="326">
        <f>SUM(L80:L95)</f>
        <v>32763</v>
      </c>
      <c r="M77" s="417">
        <f>L77/$C$77*100</f>
        <v>69.918265434601679</v>
      </c>
      <c r="N77" s="417"/>
    </row>
    <row r="78" spans="1:14" ht="15" customHeight="1" x14ac:dyDescent="0.25">
      <c r="A78" s="120"/>
      <c r="B78" s="36" t="s">
        <v>39</v>
      </c>
      <c r="C78" s="326"/>
      <c r="D78" s="326"/>
      <c r="E78" s="417"/>
      <c r="F78" s="326"/>
      <c r="G78" s="417"/>
      <c r="H78" s="326"/>
      <c r="I78" s="417"/>
      <c r="J78" s="326"/>
      <c r="K78" s="417"/>
      <c r="L78" s="326"/>
      <c r="M78" s="417"/>
      <c r="N78" s="417"/>
    </row>
    <row r="79" spans="1:14" ht="4.8" customHeight="1" x14ac:dyDescent="0.25">
      <c r="A79" s="120"/>
      <c r="B79" s="30"/>
      <c r="C79" s="326"/>
      <c r="D79" s="326"/>
      <c r="E79" s="417"/>
      <c r="F79" s="326"/>
      <c r="G79" s="417"/>
      <c r="H79" s="326"/>
      <c r="I79" s="417"/>
      <c r="J79" s="326"/>
      <c r="K79" s="417"/>
      <c r="L79" s="326"/>
      <c r="M79" s="417"/>
      <c r="N79" s="417"/>
    </row>
    <row r="80" spans="1:14" ht="15" customHeight="1" x14ac:dyDescent="0.25">
      <c r="A80" s="120"/>
      <c r="B80" s="413" t="s">
        <v>16</v>
      </c>
      <c r="C80" s="329">
        <v>4887</v>
      </c>
      <c r="D80" s="329">
        <v>4659</v>
      </c>
      <c r="E80" s="161">
        <f>+D80/$C80*100</f>
        <v>95.33456108041743</v>
      </c>
      <c r="F80" s="329">
        <v>4328</v>
      </c>
      <c r="G80" s="161">
        <f>+F80/$C80*100</f>
        <v>88.561489666462052</v>
      </c>
      <c r="H80" s="329">
        <v>4024</v>
      </c>
      <c r="I80" s="161">
        <f>+H80/$C80*100</f>
        <v>82.340904440351963</v>
      </c>
      <c r="J80" s="329">
        <v>3594</v>
      </c>
      <c r="K80" s="161">
        <f>+J80/$C80*100</f>
        <v>73.542050337630442</v>
      </c>
      <c r="L80" s="329">
        <v>3276</v>
      </c>
      <c r="M80" s="161">
        <f>+L80/$C80*100</f>
        <v>67.03499079189686</v>
      </c>
      <c r="N80" s="161"/>
    </row>
    <row r="81" spans="1:14" ht="15" customHeight="1" x14ac:dyDescent="0.25">
      <c r="A81" s="120"/>
      <c r="B81" s="413" t="s">
        <v>4</v>
      </c>
      <c r="C81" s="329">
        <v>914</v>
      </c>
      <c r="D81" s="329">
        <v>881</v>
      </c>
      <c r="E81" s="161">
        <f t="shared" ref="E81:E95" si="9">+D81/$C81*100</f>
        <v>96.389496717724285</v>
      </c>
      <c r="F81" s="329">
        <v>828</v>
      </c>
      <c r="G81" s="161">
        <f t="shared" ref="G81:G95" si="10">+F81/$C81*100</f>
        <v>90.590809628008756</v>
      </c>
      <c r="H81" s="329">
        <v>775</v>
      </c>
      <c r="I81" s="161">
        <f t="shared" ref="I81:I95" si="11">+H81/$C81*100</f>
        <v>84.792122538293214</v>
      </c>
      <c r="J81" s="329">
        <v>708</v>
      </c>
      <c r="K81" s="161">
        <f t="shared" ref="K81:K95" si="12">+J81/$C81*100</f>
        <v>77.461706783369806</v>
      </c>
      <c r="L81" s="329">
        <v>661</v>
      </c>
      <c r="M81" s="161">
        <f t="shared" ref="M81:M95" si="13">+L81/$C81*100</f>
        <v>72.319474835886211</v>
      </c>
      <c r="N81" s="161"/>
    </row>
    <row r="82" spans="1:14" ht="15" customHeight="1" x14ac:dyDescent="0.25">
      <c r="A82" s="120"/>
      <c r="B82" s="413" t="s">
        <v>5</v>
      </c>
      <c r="C82" s="329">
        <v>415</v>
      </c>
      <c r="D82" s="329">
        <v>407</v>
      </c>
      <c r="E82" s="161">
        <f t="shared" si="9"/>
        <v>98.072289156626496</v>
      </c>
      <c r="F82" s="329">
        <v>386</v>
      </c>
      <c r="G82" s="161">
        <f t="shared" si="10"/>
        <v>93.012048192771076</v>
      </c>
      <c r="H82" s="329">
        <v>369</v>
      </c>
      <c r="I82" s="161">
        <f t="shared" si="11"/>
        <v>88.915662650602414</v>
      </c>
      <c r="J82" s="329">
        <v>327</v>
      </c>
      <c r="K82" s="161">
        <f t="shared" si="12"/>
        <v>78.795180722891573</v>
      </c>
      <c r="L82" s="329">
        <v>303</v>
      </c>
      <c r="M82" s="161">
        <f t="shared" si="13"/>
        <v>73.01204819277109</v>
      </c>
      <c r="N82" s="161"/>
    </row>
    <row r="83" spans="1:14" ht="15" customHeight="1" x14ac:dyDescent="0.25">
      <c r="A83" s="120"/>
      <c r="B83" s="413" t="s">
        <v>6</v>
      </c>
      <c r="C83" s="329">
        <v>872</v>
      </c>
      <c r="D83" s="329">
        <v>823</v>
      </c>
      <c r="E83" s="161">
        <f t="shared" si="9"/>
        <v>94.38073394495413</v>
      </c>
      <c r="F83" s="329">
        <v>783</v>
      </c>
      <c r="G83" s="161">
        <f t="shared" si="10"/>
        <v>89.793577981651367</v>
      </c>
      <c r="H83" s="329">
        <v>737</v>
      </c>
      <c r="I83" s="161">
        <f t="shared" si="11"/>
        <v>84.518348623853214</v>
      </c>
      <c r="J83" s="329">
        <v>677</v>
      </c>
      <c r="K83" s="161">
        <f t="shared" si="12"/>
        <v>77.637614678899084</v>
      </c>
      <c r="L83" s="329">
        <v>630</v>
      </c>
      <c r="M83" s="161">
        <f t="shared" si="13"/>
        <v>72.247706422018354</v>
      </c>
      <c r="N83" s="161"/>
    </row>
    <row r="84" spans="1:14" ht="15" customHeight="1" x14ac:dyDescent="0.25">
      <c r="A84" s="120"/>
      <c r="B84" s="413" t="s">
        <v>7</v>
      </c>
      <c r="C84" s="329">
        <v>769</v>
      </c>
      <c r="D84" s="329">
        <v>732</v>
      </c>
      <c r="E84" s="161">
        <f t="shared" si="9"/>
        <v>95.188556566970092</v>
      </c>
      <c r="F84" s="329">
        <v>703</v>
      </c>
      <c r="G84" s="161">
        <f t="shared" si="10"/>
        <v>91.417425227568273</v>
      </c>
      <c r="H84" s="329">
        <v>660</v>
      </c>
      <c r="I84" s="161">
        <f t="shared" si="11"/>
        <v>85.825747724317296</v>
      </c>
      <c r="J84" s="329">
        <v>581</v>
      </c>
      <c r="K84" s="161">
        <f t="shared" si="12"/>
        <v>75.552665799739927</v>
      </c>
      <c r="L84" s="329">
        <v>548</v>
      </c>
      <c r="M84" s="161">
        <f t="shared" si="13"/>
        <v>71.261378413524056</v>
      </c>
      <c r="N84" s="161"/>
    </row>
    <row r="85" spans="1:14" ht="15" customHeight="1" x14ac:dyDescent="0.25">
      <c r="A85" s="120"/>
      <c r="B85" s="413" t="s">
        <v>8</v>
      </c>
      <c r="C85" s="329">
        <v>776</v>
      </c>
      <c r="D85" s="329">
        <v>755</v>
      </c>
      <c r="E85" s="161">
        <f t="shared" si="9"/>
        <v>97.293814432989691</v>
      </c>
      <c r="F85" s="329">
        <v>702</v>
      </c>
      <c r="G85" s="161">
        <f t="shared" si="10"/>
        <v>90.463917525773198</v>
      </c>
      <c r="H85" s="329">
        <v>655</v>
      </c>
      <c r="I85" s="161">
        <f t="shared" si="11"/>
        <v>84.407216494845358</v>
      </c>
      <c r="J85" s="329">
        <v>600</v>
      </c>
      <c r="K85" s="161">
        <f t="shared" si="12"/>
        <v>77.319587628865989</v>
      </c>
      <c r="L85" s="329">
        <v>559</v>
      </c>
      <c r="M85" s="161">
        <f t="shared" si="13"/>
        <v>72.036082474226802</v>
      </c>
      <c r="N85" s="161"/>
    </row>
    <row r="86" spans="1:14" ht="15" customHeight="1" x14ac:dyDescent="0.25">
      <c r="A86" s="120"/>
      <c r="B86" s="413" t="s">
        <v>11</v>
      </c>
      <c r="C86" s="329">
        <v>3045</v>
      </c>
      <c r="D86" s="329">
        <v>2900</v>
      </c>
      <c r="E86" s="161">
        <f t="shared" si="9"/>
        <v>95.238095238095227</v>
      </c>
      <c r="F86" s="329">
        <v>2673</v>
      </c>
      <c r="G86" s="161">
        <f t="shared" si="10"/>
        <v>87.783251231527089</v>
      </c>
      <c r="H86" s="329">
        <v>2460</v>
      </c>
      <c r="I86" s="161">
        <f t="shared" si="11"/>
        <v>80.78817733990148</v>
      </c>
      <c r="J86" s="329">
        <v>2262</v>
      </c>
      <c r="K86" s="161">
        <f t="shared" si="12"/>
        <v>74.285714285714292</v>
      </c>
      <c r="L86" s="329">
        <v>2111</v>
      </c>
      <c r="M86" s="161">
        <f t="shared" si="13"/>
        <v>69.326765188834145</v>
      </c>
      <c r="N86" s="161"/>
    </row>
    <row r="87" spans="1:14" ht="15" customHeight="1" x14ac:dyDescent="0.25">
      <c r="A87" s="120"/>
      <c r="B87" s="413" t="s">
        <v>9</v>
      </c>
      <c r="C87" s="329">
        <v>1290</v>
      </c>
      <c r="D87" s="329">
        <v>1239</v>
      </c>
      <c r="E87" s="161">
        <f t="shared" si="9"/>
        <v>96.046511627906966</v>
      </c>
      <c r="F87" s="329">
        <v>1188</v>
      </c>
      <c r="G87" s="161">
        <f t="shared" si="10"/>
        <v>92.093023255813961</v>
      </c>
      <c r="H87" s="329">
        <v>1125</v>
      </c>
      <c r="I87" s="161">
        <f t="shared" si="11"/>
        <v>87.20930232558139</v>
      </c>
      <c r="J87" s="329">
        <v>1034</v>
      </c>
      <c r="K87" s="161">
        <f t="shared" si="12"/>
        <v>80.155038759689916</v>
      </c>
      <c r="L87" s="329">
        <v>983</v>
      </c>
      <c r="M87" s="161">
        <f t="shared" si="13"/>
        <v>76.201550387596896</v>
      </c>
      <c r="N87" s="161"/>
    </row>
    <row r="88" spans="1:14" ht="15" customHeight="1" x14ac:dyDescent="0.25">
      <c r="A88" s="120"/>
      <c r="B88" s="413" t="s">
        <v>10</v>
      </c>
      <c r="C88" s="329">
        <v>42</v>
      </c>
      <c r="D88" s="329">
        <v>40</v>
      </c>
      <c r="E88" s="161">
        <f t="shared" si="9"/>
        <v>95.238095238095227</v>
      </c>
      <c r="F88" s="329">
        <v>35</v>
      </c>
      <c r="G88" s="161">
        <f t="shared" si="10"/>
        <v>83.333333333333343</v>
      </c>
      <c r="H88" s="329">
        <v>30</v>
      </c>
      <c r="I88" s="161">
        <f t="shared" si="11"/>
        <v>71.428571428571431</v>
      </c>
      <c r="J88" s="329">
        <v>24</v>
      </c>
      <c r="K88" s="161">
        <f t="shared" si="12"/>
        <v>57.142857142857139</v>
      </c>
      <c r="L88" s="329">
        <v>21</v>
      </c>
      <c r="M88" s="161">
        <f t="shared" si="13"/>
        <v>50</v>
      </c>
      <c r="N88" s="161"/>
    </row>
    <row r="89" spans="1:14" ht="15" customHeight="1" x14ac:dyDescent="0.25">
      <c r="A89" s="120"/>
      <c r="B89" s="413" t="s">
        <v>14</v>
      </c>
      <c r="C89" s="329">
        <v>14268</v>
      </c>
      <c r="D89" s="329">
        <v>13766</v>
      </c>
      <c r="E89" s="161">
        <f t="shared" si="9"/>
        <v>96.481637230165404</v>
      </c>
      <c r="F89" s="329">
        <v>13085</v>
      </c>
      <c r="G89" s="161">
        <f t="shared" si="10"/>
        <v>91.708718811326037</v>
      </c>
      <c r="H89" s="329">
        <v>12348</v>
      </c>
      <c r="I89" s="161">
        <f t="shared" si="11"/>
        <v>86.543313708999165</v>
      </c>
      <c r="J89" s="329">
        <v>10922</v>
      </c>
      <c r="K89" s="161">
        <f t="shared" si="12"/>
        <v>76.548920661620414</v>
      </c>
      <c r="L89" s="329">
        <v>10080</v>
      </c>
      <c r="M89" s="161">
        <f t="shared" si="13"/>
        <v>70.647603027754414</v>
      </c>
      <c r="N89" s="161"/>
    </row>
    <row r="90" spans="1:14" ht="15" customHeight="1" x14ac:dyDescent="0.25">
      <c r="A90" s="120"/>
      <c r="B90" s="413" t="s">
        <v>15</v>
      </c>
      <c r="C90" s="329">
        <v>364</v>
      </c>
      <c r="D90" s="329">
        <v>358</v>
      </c>
      <c r="E90" s="161">
        <f t="shared" si="9"/>
        <v>98.35164835164835</v>
      </c>
      <c r="F90" s="329">
        <v>341</v>
      </c>
      <c r="G90" s="161">
        <f t="shared" si="10"/>
        <v>93.681318681318686</v>
      </c>
      <c r="H90" s="329">
        <v>314</v>
      </c>
      <c r="I90" s="161">
        <f t="shared" si="11"/>
        <v>86.263736263736263</v>
      </c>
      <c r="J90" s="329">
        <v>280</v>
      </c>
      <c r="K90" s="161">
        <f t="shared" si="12"/>
        <v>76.923076923076934</v>
      </c>
      <c r="L90" s="329">
        <v>264</v>
      </c>
      <c r="M90" s="161">
        <f t="shared" si="13"/>
        <v>72.527472527472526</v>
      </c>
      <c r="N90" s="161"/>
    </row>
    <row r="91" spans="1:14" ht="15" customHeight="1" x14ac:dyDescent="0.25">
      <c r="A91" s="120"/>
      <c r="B91" s="413" t="s">
        <v>12</v>
      </c>
      <c r="C91" s="329">
        <v>2006</v>
      </c>
      <c r="D91" s="329">
        <v>1932</v>
      </c>
      <c r="E91" s="161">
        <f t="shared" si="9"/>
        <v>96.311066799601193</v>
      </c>
      <c r="F91" s="329">
        <v>1800</v>
      </c>
      <c r="G91" s="161">
        <f t="shared" si="10"/>
        <v>89.730807577268195</v>
      </c>
      <c r="H91" s="329">
        <v>1700</v>
      </c>
      <c r="I91" s="161">
        <f t="shared" si="11"/>
        <v>84.745762711864401</v>
      </c>
      <c r="J91" s="329">
        <v>1482</v>
      </c>
      <c r="K91" s="161">
        <f t="shared" si="12"/>
        <v>73.878364905284144</v>
      </c>
      <c r="L91" s="329">
        <v>1348</v>
      </c>
      <c r="M91" s="161">
        <f t="shared" si="13"/>
        <v>67.198404785643078</v>
      </c>
      <c r="N91" s="161"/>
    </row>
    <row r="92" spans="1:14" ht="15" customHeight="1" x14ac:dyDescent="0.25">
      <c r="A92" s="120"/>
      <c r="B92" s="413" t="s">
        <v>13</v>
      </c>
      <c r="C92" s="329">
        <v>2233</v>
      </c>
      <c r="D92" s="329">
        <v>2169</v>
      </c>
      <c r="E92" s="161">
        <f t="shared" si="9"/>
        <v>97.133900582176452</v>
      </c>
      <c r="F92" s="329">
        <v>2073</v>
      </c>
      <c r="G92" s="161">
        <f t="shared" si="10"/>
        <v>92.834751455441108</v>
      </c>
      <c r="H92" s="329">
        <v>1987</v>
      </c>
      <c r="I92" s="161">
        <f t="shared" si="11"/>
        <v>88.983430362740705</v>
      </c>
      <c r="J92" s="329">
        <v>1841</v>
      </c>
      <c r="K92" s="161">
        <f t="shared" si="12"/>
        <v>82.445141065830711</v>
      </c>
      <c r="L92" s="329">
        <v>1726</v>
      </c>
      <c r="M92" s="161">
        <f t="shared" si="13"/>
        <v>77.29511867442902</v>
      </c>
      <c r="N92" s="161"/>
    </row>
    <row r="93" spans="1:14" ht="15" customHeight="1" x14ac:dyDescent="0.25">
      <c r="A93" s="120"/>
      <c r="B93" s="413" t="s">
        <v>17</v>
      </c>
      <c r="C93" s="329">
        <v>14909</v>
      </c>
      <c r="D93" s="329">
        <v>14315</v>
      </c>
      <c r="E93" s="161">
        <f t="shared" si="9"/>
        <v>96.0158293648132</v>
      </c>
      <c r="F93" s="329">
        <v>13578</v>
      </c>
      <c r="G93" s="161">
        <f t="shared" si="10"/>
        <v>91.072506539674023</v>
      </c>
      <c r="H93" s="329">
        <v>12839</v>
      </c>
      <c r="I93" s="161">
        <f t="shared" si="11"/>
        <v>86.115768998591463</v>
      </c>
      <c r="J93" s="329">
        <v>11164</v>
      </c>
      <c r="K93" s="161">
        <f t="shared" si="12"/>
        <v>74.88094439600242</v>
      </c>
      <c r="L93" s="329">
        <v>10200</v>
      </c>
      <c r="M93" s="161">
        <f t="shared" si="13"/>
        <v>68.415051311288494</v>
      </c>
      <c r="N93" s="161"/>
    </row>
    <row r="94" spans="1:14" ht="15" customHeight="1" x14ac:dyDescent="0.25">
      <c r="A94" s="120"/>
      <c r="B94" s="413" t="s">
        <v>18</v>
      </c>
      <c r="C94" s="329">
        <v>36</v>
      </c>
      <c r="D94" s="329">
        <v>35</v>
      </c>
      <c r="E94" s="161">
        <f t="shared" si="9"/>
        <v>97.222222222222214</v>
      </c>
      <c r="F94" s="329">
        <v>34</v>
      </c>
      <c r="G94" s="161">
        <f t="shared" si="10"/>
        <v>94.444444444444443</v>
      </c>
      <c r="H94" s="329">
        <v>34</v>
      </c>
      <c r="I94" s="161">
        <f t="shared" si="11"/>
        <v>94.444444444444443</v>
      </c>
      <c r="J94" s="329">
        <v>28</v>
      </c>
      <c r="K94" s="161">
        <f t="shared" si="12"/>
        <v>77.777777777777786</v>
      </c>
      <c r="L94" s="329">
        <v>28</v>
      </c>
      <c r="M94" s="161">
        <f t="shared" si="13"/>
        <v>77.777777777777786</v>
      </c>
      <c r="N94" s="161"/>
    </row>
    <row r="95" spans="1:14" ht="15" customHeight="1" x14ac:dyDescent="0.25">
      <c r="A95" s="120"/>
      <c r="B95" s="413" t="s">
        <v>19</v>
      </c>
      <c r="C95" s="329">
        <v>33</v>
      </c>
      <c r="D95" s="329">
        <v>33</v>
      </c>
      <c r="E95" s="161">
        <f t="shared" si="9"/>
        <v>100</v>
      </c>
      <c r="F95" s="329">
        <v>33</v>
      </c>
      <c r="G95" s="161">
        <f t="shared" si="10"/>
        <v>100</v>
      </c>
      <c r="H95" s="329">
        <v>32</v>
      </c>
      <c r="I95" s="161">
        <f t="shared" si="11"/>
        <v>96.969696969696969</v>
      </c>
      <c r="J95" s="329">
        <v>26</v>
      </c>
      <c r="K95" s="161">
        <f t="shared" si="12"/>
        <v>78.787878787878782</v>
      </c>
      <c r="L95" s="329">
        <v>25</v>
      </c>
      <c r="M95" s="161">
        <f t="shared" si="13"/>
        <v>75.757575757575751</v>
      </c>
      <c r="N95" s="161"/>
    </row>
    <row r="96" spans="1:14" ht="13.8" thickBot="1" x14ac:dyDescent="0.3">
      <c r="A96" s="133"/>
      <c r="B96" s="133"/>
      <c r="C96" s="414"/>
      <c r="D96" s="414"/>
      <c r="E96" s="415"/>
      <c r="F96" s="414"/>
      <c r="G96" s="416"/>
      <c r="H96" s="414"/>
      <c r="I96" s="415"/>
      <c r="J96" s="414"/>
      <c r="K96" s="415"/>
      <c r="L96" s="414"/>
      <c r="M96" s="415"/>
      <c r="N96" s="415"/>
    </row>
    <row r="97" spans="1:14" x14ac:dyDescent="0.25">
      <c r="A97" s="120"/>
      <c r="B97" s="238" t="s">
        <v>163</v>
      </c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</row>
    <row r="98" spans="1:14" x14ac:dyDescent="0.25">
      <c r="A98" s="120"/>
      <c r="B98" s="239" t="s">
        <v>164</v>
      </c>
      <c r="C98" s="239"/>
      <c r="D98" s="239"/>
      <c r="E98" s="239"/>
      <c r="F98" s="239"/>
      <c r="G98" s="239"/>
      <c r="H98" s="239"/>
      <c r="I98" s="239"/>
      <c r="J98" s="239"/>
      <c r="K98" s="239"/>
      <c r="L98" s="239"/>
      <c r="M98" s="239"/>
      <c r="N98" s="239"/>
    </row>
    <row r="99" spans="1:14" ht="13.8" thickBot="1" x14ac:dyDescent="0.3">
      <c r="A99" s="120"/>
      <c r="B99" s="120"/>
      <c r="C99" s="120"/>
      <c r="D99" s="120"/>
      <c r="E99" s="409"/>
      <c r="F99" s="120"/>
      <c r="G99" s="409"/>
      <c r="H99" s="120"/>
      <c r="I99" s="409"/>
      <c r="J99" s="120"/>
      <c r="K99" s="409"/>
      <c r="L99" s="120"/>
      <c r="M99" s="409"/>
      <c r="N99" s="409"/>
    </row>
    <row r="100" spans="1:14" ht="36.6" customHeight="1" thickBot="1" x14ac:dyDescent="0.3">
      <c r="A100" s="127"/>
      <c r="B100" s="317" t="s">
        <v>222</v>
      </c>
      <c r="C100" s="293" t="s">
        <v>25</v>
      </c>
      <c r="D100" s="357" t="s">
        <v>32</v>
      </c>
      <c r="E100" s="357"/>
      <c r="F100" s="357" t="s">
        <v>21</v>
      </c>
      <c r="G100" s="357"/>
      <c r="H100" s="357" t="s">
        <v>29</v>
      </c>
      <c r="I100" s="357"/>
      <c r="J100" s="357" t="s">
        <v>31</v>
      </c>
      <c r="K100" s="357"/>
      <c r="L100" s="357" t="s">
        <v>30</v>
      </c>
      <c r="M100" s="357"/>
      <c r="N100" s="358"/>
    </row>
    <row r="101" spans="1:14" ht="6.6" customHeight="1" x14ac:dyDescent="0.25">
      <c r="A101" s="128"/>
      <c r="B101" s="301"/>
      <c r="C101" s="298"/>
      <c r="D101" s="410"/>
      <c r="E101" s="410"/>
      <c r="F101" s="410"/>
      <c r="G101" s="410"/>
      <c r="H101" s="410"/>
      <c r="I101" s="410"/>
      <c r="J101" s="410"/>
      <c r="K101" s="410"/>
      <c r="L101" s="410"/>
      <c r="M101" s="410"/>
      <c r="N101" s="410"/>
    </row>
    <row r="102" spans="1:14" ht="43.2" customHeight="1" x14ac:dyDescent="0.25">
      <c r="A102" s="128"/>
      <c r="B102" s="301"/>
      <c r="C102" s="298"/>
      <c r="D102" s="302" t="s">
        <v>134</v>
      </c>
      <c r="E102" s="303" t="s">
        <v>118</v>
      </c>
      <c r="F102" s="302" t="s">
        <v>134</v>
      </c>
      <c r="G102" s="303" t="s">
        <v>118</v>
      </c>
      <c r="H102" s="302" t="s">
        <v>134</v>
      </c>
      <c r="I102" s="303" t="s">
        <v>118</v>
      </c>
      <c r="J102" s="302" t="s">
        <v>134</v>
      </c>
      <c r="K102" s="303" t="s">
        <v>118</v>
      </c>
      <c r="L102" s="302" t="s">
        <v>134</v>
      </c>
      <c r="M102" s="303" t="s">
        <v>118</v>
      </c>
      <c r="N102" s="303"/>
    </row>
    <row r="103" spans="1:14" ht="15" customHeight="1" x14ac:dyDescent="0.25">
      <c r="A103" s="128"/>
      <c r="B103" s="301"/>
      <c r="C103" s="298"/>
      <c r="D103" s="302"/>
      <c r="E103" s="303" t="s">
        <v>62</v>
      </c>
      <c r="F103" s="302"/>
      <c r="G103" s="303" t="s">
        <v>62</v>
      </c>
      <c r="H103" s="302"/>
      <c r="I103" s="303" t="s">
        <v>62</v>
      </c>
      <c r="J103" s="302"/>
      <c r="K103" s="303" t="s">
        <v>62</v>
      </c>
      <c r="L103" s="302"/>
      <c r="M103" s="303" t="s">
        <v>62</v>
      </c>
      <c r="N103" s="303"/>
    </row>
    <row r="104" spans="1:14" ht="4.8" customHeight="1" thickBot="1" x14ac:dyDescent="0.3">
      <c r="A104" s="133"/>
      <c r="B104" s="307"/>
      <c r="C104" s="308"/>
      <c r="D104" s="309"/>
      <c r="E104" s="310"/>
      <c r="F104" s="309"/>
      <c r="G104" s="310"/>
      <c r="H104" s="309"/>
      <c r="I104" s="310"/>
      <c r="J104" s="309"/>
      <c r="K104" s="310"/>
      <c r="L104" s="309"/>
      <c r="M104" s="310"/>
      <c r="N104" s="310"/>
    </row>
    <row r="105" spans="1:14" ht="4.8" customHeight="1" x14ac:dyDescent="0.25">
      <c r="A105" s="128"/>
      <c r="B105" s="312"/>
      <c r="C105" s="299"/>
      <c r="D105" s="302"/>
      <c r="E105" s="303"/>
      <c r="F105" s="302"/>
      <c r="G105" s="303"/>
      <c r="H105" s="302"/>
      <c r="I105" s="303"/>
      <c r="J105" s="302"/>
      <c r="K105" s="303"/>
      <c r="L105" s="302"/>
      <c r="M105" s="303"/>
      <c r="N105" s="303"/>
    </row>
    <row r="106" spans="1:14" x14ac:dyDescent="0.25">
      <c r="A106" s="286" t="s">
        <v>152</v>
      </c>
      <c r="B106" s="286"/>
      <c r="C106" s="286"/>
      <c r="D106" s="286"/>
      <c r="E106" s="286"/>
      <c r="F106" s="286"/>
      <c r="G106" s="286"/>
      <c r="H106" s="286"/>
      <c r="I106" s="286"/>
      <c r="J106" s="286"/>
      <c r="K106" s="286"/>
      <c r="L106" s="286"/>
      <c r="M106" s="286"/>
      <c r="N106" s="286"/>
    </row>
    <row r="107" spans="1:14" x14ac:dyDescent="0.25">
      <c r="A107" s="287" t="s">
        <v>153</v>
      </c>
      <c r="B107" s="286"/>
      <c r="C107" s="286"/>
      <c r="D107" s="286"/>
      <c r="E107" s="286"/>
      <c r="F107" s="286"/>
      <c r="G107" s="286"/>
      <c r="H107" s="286"/>
      <c r="I107" s="286"/>
      <c r="J107" s="286"/>
      <c r="K107" s="286"/>
      <c r="L107" s="286"/>
      <c r="M107" s="286"/>
      <c r="N107" s="286"/>
    </row>
    <row r="108" spans="1:14" s="236" customFormat="1" ht="4.8" customHeight="1" x14ac:dyDescent="0.25">
      <c r="A108" s="418"/>
      <c r="B108" s="325"/>
      <c r="C108" s="325"/>
      <c r="D108" s="325"/>
      <c r="E108" s="325"/>
      <c r="F108" s="325"/>
      <c r="G108" s="325"/>
      <c r="H108" s="325"/>
      <c r="I108" s="325"/>
      <c r="J108" s="325"/>
      <c r="K108" s="325"/>
      <c r="L108" s="325"/>
      <c r="M108" s="325"/>
      <c r="N108" s="325"/>
    </row>
    <row r="109" spans="1:14" ht="15" customHeight="1" x14ac:dyDescent="0.25">
      <c r="A109" s="120"/>
      <c r="B109" s="30" t="s">
        <v>38</v>
      </c>
      <c r="C109" s="326">
        <f>SUM(C112:C127)</f>
        <v>43928</v>
      </c>
      <c r="D109" s="326">
        <f>SUM(D112:D127)</f>
        <v>42668</v>
      </c>
      <c r="E109" s="417">
        <f>D109/$C$109*100</f>
        <v>97.131670005463491</v>
      </c>
      <c r="F109" s="326">
        <f>SUM(F112:F127)</f>
        <v>40133</v>
      </c>
      <c r="G109" s="417">
        <f>F109/$C$109*100</f>
        <v>91.360863230741217</v>
      </c>
      <c r="H109" s="326">
        <f>SUM(H112:H127)</f>
        <v>38332</v>
      </c>
      <c r="I109" s="417">
        <f>H109/$C$109*100</f>
        <v>87.260972500455296</v>
      </c>
      <c r="J109" s="326">
        <f>SUM(J112:J127)</f>
        <v>34570</v>
      </c>
      <c r="K109" s="417">
        <f>J109/$C$109*100</f>
        <v>78.69695865962484</v>
      </c>
      <c r="L109" s="419">
        <v>0</v>
      </c>
      <c r="M109" s="419">
        <v>0</v>
      </c>
      <c r="N109" s="419"/>
    </row>
    <row r="110" spans="1:14" ht="15" customHeight="1" x14ac:dyDescent="0.25">
      <c r="A110" s="120"/>
      <c r="B110" s="36" t="s">
        <v>39</v>
      </c>
      <c r="C110" s="326"/>
      <c r="D110" s="326"/>
      <c r="E110" s="417"/>
      <c r="F110" s="326"/>
      <c r="G110" s="417"/>
      <c r="H110" s="326"/>
      <c r="I110" s="417"/>
      <c r="J110" s="326"/>
      <c r="K110" s="417"/>
      <c r="L110" s="419"/>
      <c r="M110" s="419"/>
      <c r="N110" s="419"/>
    </row>
    <row r="111" spans="1:14" ht="4.8" customHeight="1" x14ac:dyDescent="0.25">
      <c r="A111" s="120"/>
      <c r="B111" s="30"/>
      <c r="C111" s="326"/>
      <c r="D111" s="326"/>
      <c r="E111" s="417"/>
      <c r="F111" s="326"/>
      <c r="G111" s="417"/>
      <c r="H111" s="326"/>
      <c r="I111" s="417"/>
      <c r="J111" s="326"/>
      <c r="K111" s="417"/>
      <c r="L111" s="419"/>
      <c r="M111" s="419"/>
      <c r="N111" s="419"/>
    </row>
    <row r="112" spans="1:14" ht="15" customHeight="1" x14ac:dyDescent="0.25">
      <c r="A112" s="120"/>
      <c r="B112" s="413" t="s">
        <v>16</v>
      </c>
      <c r="C112" s="329">
        <v>4083</v>
      </c>
      <c r="D112" s="329">
        <v>3924</v>
      </c>
      <c r="E112" s="161">
        <f>+D112/$C112*100</f>
        <v>96.105804555473924</v>
      </c>
      <c r="F112" s="329">
        <v>3608</v>
      </c>
      <c r="G112" s="161">
        <f>+F112/$C112*100</f>
        <v>88.36639725691893</v>
      </c>
      <c r="H112" s="329">
        <v>3415</v>
      </c>
      <c r="I112" s="161">
        <f>+H112/$C112*100</f>
        <v>83.639480773940733</v>
      </c>
      <c r="J112" s="329">
        <v>3122</v>
      </c>
      <c r="K112" s="161">
        <f>+J112/$C112*100</f>
        <v>76.46338476610336</v>
      </c>
      <c r="L112" s="420">
        <v>0</v>
      </c>
      <c r="M112" s="420">
        <v>0</v>
      </c>
      <c r="N112" s="420"/>
    </row>
    <row r="113" spans="1:14" ht="15" customHeight="1" x14ac:dyDescent="0.25">
      <c r="A113" s="120"/>
      <c r="B113" s="413" t="s">
        <v>4</v>
      </c>
      <c r="C113" s="329">
        <v>942</v>
      </c>
      <c r="D113" s="329">
        <v>916</v>
      </c>
      <c r="E113" s="161">
        <f t="shared" ref="E113:E127" si="14">+D113/$C113*100</f>
        <v>97.239915074309977</v>
      </c>
      <c r="F113" s="329">
        <v>857</v>
      </c>
      <c r="G113" s="161">
        <f t="shared" ref="G113:G127" si="15">+F113/$C113*100</f>
        <v>90.976645435244166</v>
      </c>
      <c r="H113" s="329">
        <v>808</v>
      </c>
      <c r="I113" s="161">
        <f t="shared" ref="I113:I127" si="16">+H113/$C113*100</f>
        <v>85.774946921443743</v>
      </c>
      <c r="J113" s="329">
        <v>763</v>
      </c>
      <c r="K113" s="161">
        <f t="shared" ref="K113:K127" si="17">+J113/$C113*100</f>
        <v>80.997876857749475</v>
      </c>
      <c r="L113" s="420">
        <v>0</v>
      </c>
      <c r="M113" s="420">
        <v>0</v>
      </c>
      <c r="N113" s="420"/>
    </row>
    <row r="114" spans="1:14" ht="15" customHeight="1" x14ac:dyDescent="0.25">
      <c r="A114" s="120"/>
      <c r="B114" s="413" t="s">
        <v>5</v>
      </c>
      <c r="C114" s="329">
        <v>512</v>
      </c>
      <c r="D114" s="329">
        <v>497</v>
      </c>
      <c r="E114" s="161">
        <f t="shared" si="14"/>
        <v>97.0703125</v>
      </c>
      <c r="F114" s="329">
        <v>465</v>
      </c>
      <c r="G114" s="161">
        <f t="shared" si="15"/>
        <v>90.8203125</v>
      </c>
      <c r="H114" s="329">
        <v>438</v>
      </c>
      <c r="I114" s="161">
        <f t="shared" si="16"/>
        <v>85.546875</v>
      </c>
      <c r="J114" s="329">
        <v>390</v>
      </c>
      <c r="K114" s="161">
        <f t="shared" si="17"/>
        <v>76.171875</v>
      </c>
      <c r="L114" s="420">
        <v>0</v>
      </c>
      <c r="M114" s="420">
        <v>0</v>
      </c>
      <c r="N114" s="420"/>
    </row>
    <row r="115" spans="1:14" ht="15" customHeight="1" x14ac:dyDescent="0.25">
      <c r="A115" s="120"/>
      <c r="B115" s="413" t="s">
        <v>6</v>
      </c>
      <c r="C115" s="329">
        <v>883</v>
      </c>
      <c r="D115" s="329">
        <v>853</v>
      </c>
      <c r="E115" s="161">
        <f t="shared" si="14"/>
        <v>96.602491506228759</v>
      </c>
      <c r="F115" s="329">
        <v>816</v>
      </c>
      <c r="G115" s="161">
        <f t="shared" si="15"/>
        <v>92.412231030577573</v>
      </c>
      <c r="H115" s="329">
        <v>766</v>
      </c>
      <c r="I115" s="161">
        <f t="shared" si="16"/>
        <v>86.749716874292176</v>
      </c>
      <c r="J115" s="329">
        <v>703</v>
      </c>
      <c r="K115" s="161">
        <f t="shared" si="17"/>
        <v>79.614949037372597</v>
      </c>
      <c r="L115" s="420">
        <v>0</v>
      </c>
      <c r="M115" s="420">
        <v>0</v>
      </c>
      <c r="N115" s="420"/>
    </row>
    <row r="116" spans="1:14" ht="15" customHeight="1" x14ac:dyDescent="0.25">
      <c r="A116" s="120"/>
      <c r="B116" s="413" t="s">
        <v>7</v>
      </c>
      <c r="C116" s="329">
        <v>701</v>
      </c>
      <c r="D116" s="329">
        <v>677</v>
      </c>
      <c r="E116" s="161">
        <f t="shared" si="14"/>
        <v>96.576319543509271</v>
      </c>
      <c r="F116" s="329">
        <v>644</v>
      </c>
      <c r="G116" s="161">
        <f t="shared" si="15"/>
        <v>91.868758915834519</v>
      </c>
      <c r="H116" s="329">
        <v>606</v>
      </c>
      <c r="I116" s="161">
        <f t="shared" si="16"/>
        <v>86.447931526390875</v>
      </c>
      <c r="J116" s="329">
        <v>555</v>
      </c>
      <c r="K116" s="161">
        <f t="shared" si="17"/>
        <v>79.172610556348076</v>
      </c>
      <c r="L116" s="420">
        <v>0</v>
      </c>
      <c r="M116" s="420">
        <v>0</v>
      </c>
      <c r="N116" s="420"/>
    </row>
    <row r="117" spans="1:14" ht="15" customHeight="1" x14ac:dyDescent="0.25">
      <c r="A117" s="120"/>
      <c r="B117" s="413" t="s">
        <v>8</v>
      </c>
      <c r="C117" s="329">
        <v>784</v>
      </c>
      <c r="D117" s="329">
        <v>765</v>
      </c>
      <c r="E117" s="161">
        <f t="shared" si="14"/>
        <v>97.576530612244895</v>
      </c>
      <c r="F117" s="329">
        <v>709</v>
      </c>
      <c r="G117" s="161">
        <f t="shared" si="15"/>
        <v>90.433673469387756</v>
      </c>
      <c r="H117" s="329">
        <v>659</v>
      </c>
      <c r="I117" s="161">
        <f t="shared" si="16"/>
        <v>84.056122448979593</v>
      </c>
      <c r="J117" s="329">
        <v>612</v>
      </c>
      <c r="K117" s="161">
        <f t="shared" si="17"/>
        <v>78.061224489795919</v>
      </c>
      <c r="L117" s="420">
        <v>0</v>
      </c>
      <c r="M117" s="420">
        <v>0</v>
      </c>
      <c r="N117" s="420"/>
    </row>
    <row r="118" spans="1:14" ht="15" customHeight="1" x14ac:dyDescent="0.25">
      <c r="A118" s="120"/>
      <c r="B118" s="413" t="s">
        <v>11</v>
      </c>
      <c r="C118" s="329">
        <v>2968</v>
      </c>
      <c r="D118" s="329">
        <v>2831</v>
      </c>
      <c r="E118" s="161">
        <f t="shared" si="14"/>
        <v>95.384097035040426</v>
      </c>
      <c r="F118" s="329">
        <v>2609</v>
      </c>
      <c r="G118" s="161">
        <f t="shared" si="15"/>
        <v>87.904312668463618</v>
      </c>
      <c r="H118" s="329">
        <v>2480</v>
      </c>
      <c r="I118" s="161">
        <f t="shared" si="16"/>
        <v>83.55795148247978</v>
      </c>
      <c r="J118" s="329">
        <v>2288</v>
      </c>
      <c r="K118" s="161">
        <f t="shared" si="17"/>
        <v>77.088948787061994</v>
      </c>
      <c r="L118" s="420">
        <v>0</v>
      </c>
      <c r="M118" s="420">
        <v>0</v>
      </c>
      <c r="N118" s="420"/>
    </row>
    <row r="119" spans="1:14" ht="15" customHeight="1" x14ac:dyDescent="0.25">
      <c r="A119" s="120"/>
      <c r="B119" s="413" t="s">
        <v>9</v>
      </c>
      <c r="C119" s="329">
        <v>1306</v>
      </c>
      <c r="D119" s="329">
        <v>1277</v>
      </c>
      <c r="E119" s="161">
        <f t="shared" si="14"/>
        <v>97.779479326186831</v>
      </c>
      <c r="F119" s="329">
        <v>1190</v>
      </c>
      <c r="G119" s="161">
        <f t="shared" si="15"/>
        <v>91.117917304747323</v>
      </c>
      <c r="H119" s="329">
        <v>1143</v>
      </c>
      <c r="I119" s="161">
        <f t="shared" si="16"/>
        <v>87.519142419601835</v>
      </c>
      <c r="J119" s="329">
        <v>1049</v>
      </c>
      <c r="K119" s="161">
        <f t="shared" si="17"/>
        <v>80.321592649310873</v>
      </c>
      <c r="L119" s="420">
        <v>0</v>
      </c>
      <c r="M119" s="420">
        <v>0</v>
      </c>
      <c r="N119" s="420"/>
    </row>
    <row r="120" spans="1:14" ht="15" customHeight="1" x14ac:dyDescent="0.25">
      <c r="A120" s="120"/>
      <c r="B120" s="413" t="s">
        <v>10</v>
      </c>
      <c r="C120" s="329">
        <v>44</v>
      </c>
      <c r="D120" s="329">
        <v>44</v>
      </c>
      <c r="E120" s="161">
        <f t="shared" si="14"/>
        <v>100</v>
      </c>
      <c r="F120" s="329">
        <v>40</v>
      </c>
      <c r="G120" s="161">
        <f t="shared" si="15"/>
        <v>90.909090909090907</v>
      </c>
      <c r="H120" s="329">
        <v>40</v>
      </c>
      <c r="I120" s="161">
        <f t="shared" si="16"/>
        <v>90.909090909090907</v>
      </c>
      <c r="J120" s="329">
        <v>33</v>
      </c>
      <c r="K120" s="161">
        <f t="shared" si="17"/>
        <v>75</v>
      </c>
      <c r="L120" s="420">
        <v>0</v>
      </c>
      <c r="M120" s="420">
        <v>0</v>
      </c>
      <c r="N120" s="420"/>
    </row>
    <row r="121" spans="1:14" ht="15" customHeight="1" x14ac:dyDescent="0.25">
      <c r="A121" s="120"/>
      <c r="B121" s="413" t="s">
        <v>14</v>
      </c>
      <c r="C121" s="329">
        <v>13594</v>
      </c>
      <c r="D121" s="329">
        <v>13248</v>
      </c>
      <c r="E121" s="161">
        <f t="shared" si="14"/>
        <v>97.454759452699719</v>
      </c>
      <c r="F121" s="329">
        <v>12547</v>
      </c>
      <c r="G121" s="161">
        <f t="shared" si="15"/>
        <v>92.298072679123138</v>
      </c>
      <c r="H121" s="329">
        <v>12014</v>
      </c>
      <c r="I121" s="161">
        <f t="shared" si="16"/>
        <v>88.377225246432246</v>
      </c>
      <c r="J121" s="329">
        <v>10857</v>
      </c>
      <c r="K121" s="161">
        <f t="shared" si="17"/>
        <v>79.866117404737381</v>
      </c>
      <c r="L121" s="420">
        <v>0</v>
      </c>
      <c r="M121" s="420">
        <v>0</v>
      </c>
      <c r="N121" s="420"/>
    </row>
    <row r="122" spans="1:14" ht="15" customHeight="1" x14ac:dyDescent="0.25">
      <c r="A122" s="120"/>
      <c r="B122" s="413" t="s">
        <v>15</v>
      </c>
      <c r="C122" s="329">
        <v>408</v>
      </c>
      <c r="D122" s="329">
        <v>386</v>
      </c>
      <c r="E122" s="161">
        <f t="shared" si="14"/>
        <v>94.607843137254903</v>
      </c>
      <c r="F122" s="329">
        <v>368</v>
      </c>
      <c r="G122" s="161">
        <f t="shared" si="15"/>
        <v>90.196078431372555</v>
      </c>
      <c r="H122" s="329">
        <v>345</v>
      </c>
      <c r="I122" s="161">
        <f t="shared" si="16"/>
        <v>84.558823529411768</v>
      </c>
      <c r="J122" s="329">
        <v>325</v>
      </c>
      <c r="K122" s="161">
        <f t="shared" si="17"/>
        <v>79.656862745098039</v>
      </c>
      <c r="L122" s="420">
        <v>0</v>
      </c>
      <c r="M122" s="420">
        <v>0</v>
      </c>
      <c r="N122" s="420"/>
    </row>
    <row r="123" spans="1:14" ht="15" customHeight="1" x14ac:dyDescent="0.25">
      <c r="A123" s="120"/>
      <c r="B123" s="413" t="s">
        <v>12</v>
      </c>
      <c r="C123" s="329">
        <v>1319</v>
      </c>
      <c r="D123" s="329">
        <v>1278</v>
      </c>
      <c r="E123" s="161">
        <f t="shared" si="14"/>
        <v>96.891584533737685</v>
      </c>
      <c r="F123" s="329">
        <v>1200</v>
      </c>
      <c r="G123" s="161">
        <f t="shared" si="15"/>
        <v>90.978013646702053</v>
      </c>
      <c r="H123" s="329">
        <v>1162</v>
      </c>
      <c r="I123" s="161">
        <f t="shared" si="16"/>
        <v>88.097043214556479</v>
      </c>
      <c r="J123" s="329">
        <v>1053</v>
      </c>
      <c r="K123" s="161">
        <f t="shared" si="17"/>
        <v>79.833206974981039</v>
      </c>
      <c r="L123" s="420">
        <v>0</v>
      </c>
      <c r="M123" s="420">
        <v>0</v>
      </c>
      <c r="N123" s="420"/>
    </row>
    <row r="124" spans="1:14" ht="15" customHeight="1" x14ac:dyDescent="0.25">
      <c r="A124" s="120"/>
      <c r="B124" s="413" t="s">
        <v>13</v>
      </c>
      <c r="C124" s="329">
        <v>2205</v>
      </c>
      <c r="D124" s="329">
        <v>2161</v>
      </c>
      <c r="E124" s="161">
        <f t="shared" si="14"/>
        <v>98.004535147392289</v>
      </c>
      <c r="F124" s="329">
        <v>2095</v>
      </c>
      <c r="G124" s="161">
        <f t="shared" si="15"/>
        <v>95.011337868480723</v>
      </c>
      <c r="H124" s="329">
        <v>2033</v>
      </c>
      <c r="I124" s="161">
        <f t="shared" si="16"/>
        <v>92.199546485260768</v>
      </c>
      <c r="J124" s="329">
        <v>1853</v>
      </c>
      <c r="K124" s="161">
        <f t="shared" si="17"/>
        <v>84.036281179138314</v>
      </c>
      <c r="L124" s="420">
        <v>0</v>
      </c>
      <c r="M124" s="420">
        <v>0</v>
      </c>
      <c r="N124" s="420"/>
    </row>
    <row r="125" spans="1:14" ht="15" customHeight="1" x14ac:dyDescent="0.25">
      <c r="A125" s="120"/>
      <c r="B125" s="413" t="s">
        <v>17</v>
      </c>
      <c r="C125" s="329">
        <v>14087</v>
      </c>
      <c r="D125" s="329">
        <v>13721</v>
      </c>
      <c r="E125" s="161">
        <f t="shared" si="14"/>
        <v>97.401859870802866</v>
      </c>
      <c r="F125" s="329">
        <v>12897</v>
      </c>
      <c r="G125" s="161">
        <f t="shared" si="15"/>
        <v>91.55249520834812</v>
      </c>
      <c r="H125" s="329">
        <v>12338</v>
      </c>
      <c r="I125" s="161">
        <f t="shared" si="16"/>
        <v>87.584297579328464</v>
      </c>
      <c r="J125" s="329">
        <v>10900</v>
      </c>
      <c r="K125" s="161">
        <f t="shared" si="17"/>
        <v>77.376304394122243</v>
      </c>
      <c r="L125" s="420">
        <v>0</v>
      </c>
      <c r="M125" s="420">
        <v>0</v>
      </c>
      <c r="N125" s="420"/>
    </row>
    <row r="126" spans="1:14" ht="15" customHeight="1" x14ac:dyDescent="0.25">
      <c r="A126" s="120"/>
      <c r="B126" s="413" t="s">
        <v>18</v>
      </c>
      <c r="C126" s="329">
        <v>37</v>
      </c>
      <c r="D126" s="329">
        <v>35</v>
      </c>
      <c r="E126" s="161">
        <f t="shared" si="14"/>
        <v>94.594594594594597</v>
      </c>
      <c r="F126" s="329">
        <v>34</v>
      </c>
      <c r="G126" s="161">
        <f t="shared" si="15"/>
        <v>91.891891891891902</v>
      </c>
      <c r="H126" s="329">
        <v>33</v>
      </c>
      <c r="I126" s="161">
        <f t="shared" si="16"/>
        <v>89.189189189189193</v>
      </c>
      <c r="J126" s="329">
        <v>28</v>
      </c>
      <c r="K126" s="161">
        <f t="shared" si="17"/>
        <v>75.675675675675677</v>
      </c>
      <c r="L126" s="420">
        <v>0</v>
      </c>
      <c r="M126" s="420">
        <v>0</v>
      </c>
      <c r="N126" s="420"/>
    </row>
    <row r="127" spans="1:14" ht="15" customHeight="1" x14ac:dyDescent="0.25">
      <c r="A127" s="120"/>
      <c r="B127" s="413" t="s">
        <v>19</v>
      </c>
      <c r="C127" s="329">
        <v>55</v>
      </c>
      <c r="D127" s="329">
        <v>55</v>
      </c>
      <c r="E127" s="161">
        <f t="shared" si="14"/>
        <v>100</v>
      </c>
      <c r="F127" s="329">
        <v>54</v>
      </c>
      <c r="G127" s="161">
        <f t="shared" si="15"/>
        <v>98.181818181818187</v>
      </c>
      <c r="H127" s="329">
        <v>52</v>
      </c>
      <c r="I127" s="161">
        <f t="shared" si="16"/>
        <v>94.545454545454547</v>
      </c>
      <c r="J127" s="329">
        <v>39</v>
      </c>
      <c r="K127" s="161">
        <f t="shared" si="17"/>
        <v>70.909090909090907</v>
      </c>
      <c r="L127" s="420">
        <v>0</v>
      </c>
      <c r="M127" s="420">
        <v>0</v>
      </c>
      <c r="N127" s="420"/>
    </row>
    <row r="128" spans="1:14" ht="13.8" thickBot="1" x14ac:dyDescent="0.3">
      <c r="A128" s="133"/>
      <c r="B128" s="133"/>
      <c r="C128" s="414"/>
      <c r="D128" s="414"/>
      <c r="E128" s="415"/>
      <c r="F128" s="414"/>
      <c r="G128" s="416"/>
      <c r="H128" s="414"/>
      <c r="I128" s="415"/>
      <c r="J128" s="414"/>
      <c r="K128" s="415"/>
      <c r="L128" s="414"/>
      <c r="M128" s="415"/>
      <c r="N128" s="415"/>
    </row>
    <row r="129" spans="1:14" x14ac:dyDescent="0.25">
      <c r="A129" s="120"/>
      <c r="B129" s="238" t="s">
        <v>163</v>
      </c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38"/>
      <c r="N129" s="238"/>
    </row>
    <row r="130" spans="1:14" x14ac:dyDescent="0.25">
      <c r="A130" s="120"/>
      <c r="B130" s="239" t="s">
        <v>164</v>
      </c>
      <c r="C130" s="239"/>
      <c r="D130" s="239"/>
      <c r="E130" s="239"/>
      <c r="F130" s="239"/>
      <c r="G130" s="239"/>
      <c r="H130" s="239"/>
      <c r="I130" s="239"/>
      <c r="J130" s="239"/>
      <c r="K130" s="239"/>
      <c r="L130" s="239"/>
      <c r="M130" s="239"/>
      <c r="N130" s="239"/>
    </row>
    <row r="131" spans="1:14" ht="13.8" thickBot="1" x14ac:dyDescent="0.3">
      <c r="A131" s="120"/>
      <c r="B131" s="120"/>
      <c r="C131" s="120"/>
      <c r="D131" s="120"/>
      <c r="E131" s="409"/>
      <c r="F131" s="120"/>
      <c r="G131" s="409"/>
      <c r="H131" s="120"/>
      <c r="I131" s="409"/>
      <c r="J131" s="120"/>
      <c r="K131" s="409"/>
      <c r="L131" s="120"/>
      <c r="M131" s="409"/>
      <c r="N131" s="409"/>
    </row>
    <row r="132" spans="1:14" ht="36.6" customHeight="1" thickBot="1" x14ac:dyDescent="0.3">
      <c r="A132" s="127"/>
      <c r="B132" s="317" t="s">
        <v>222</v>
      </c>
      <c r="C132" s="293" t="s">
        <v>25</v>
      </c>
      <c r="D132" s="357" t="s">
        <v>32</v>
      </c>
      <c r="E132" s="357"/>
      <c r="F132" s="357" t="s">
        <v>21</v>
      </c>
      <c r="G132" s="357"/>
      <c r="H132" s="357" t="s">
        <v>29</v>
      </c>
      <c r="I132" s="357"/>
      <c r="J132" s="357" t="s">
        <v>31</v>
      </c>
      <c r="K132" s="357"/>
      <c r="L132" s="357" t="s">
        <v>30</v>
      </c>
      <c r="M132" s="357"/>
      <c r="N132" s="358"/>
    </row>
    <row r="133" spans="1:14" ht="6.6" customHeight="1" x14ac:dyDescent="0.25">
      <c r="A133" s="128"/>
      <c r="B133" s="301"/>
      <c r="C133" s="298"/>
      <c r="D133" s="410"/>
      <c r="E133" s="410"/>
      <c r="F133" s="410"/>
      <c r="G133" s="410"/>
      <c r="H133" s="410"/>
      <c r="I133" s="410"/>
      <c r="J133" s="410"/>
      <c r="K133" s="410"/>
      <c r="L133" s="410"/>
      <c r="M133" s="410"/>
      <c r="N133" s="410"/>
    </row>
    <row r="134" spans="1:14" ht="43.2" customHeight="1" x14ac:dyDescent="0.25">
      <c r="A134" s="128"/>
      <c r="B134" s="301"/>
      <c r="C134" s="298"/>
      <c r="D134" s="302" t="s">
        <v>134</v>
      </c>
      <c r="E134" s="303" t="s">
        <v>118</v>
      </c>
      <c r="F134" s="302" t="s">
        <v>134</v>
      </c>
      <c r="G134" s="303" t="s">
        <v>118</v>
      </c>
      <c r="H134" s="302" t="s">
        <v>134</v>
      </c>
      <c r="I134" s="303" t="s">
        <v>118</v>
      </c>
      <c r="J134" s="302" t="s">
        <v>134</v>
      </c>
      <c r="K134" s="303" t="s">
        <v>118</v>
      </c>
      <c r="L134" s="302" t="s">
        <v>134</v>
      </c>
      <c r="M134" s="303" t="s">
        <v>118</v>
      </c>
      <c r="N134" s="303"/>
    </row>
    <row r="135" spans="1:14" ht="15" customHeight="1" x14ac:dyDescent="0.25">
      <c r="A135" s="128"/>
      <c r="B135" s="301"/>
      <c r="C135" s="298"/>
      <c r="D135" s="302"/>
      <c r="E135" s="303" t="s">
        <v>62</v>
      </c>
      <c r="F135" s="302"/>
      <c r="G135" s="303" t="s">
        <v>62</v>
      </c>
      <c r="H135" s="302"/>
      <c r="I135" s="303" t="s">
        <v>62</v>
      </c>
      <c r="J135" s="302"/>
      <c r="K135" s="303" t="s">
        <v>62</v>
      </c>
      <c r="L135" s="302"/>
      <c r="M135" s="303" t="s">
        <v>62</v>
      </c>
      <c r="N135" s="303"/>
    </row>
    <row r="136" spans="1:14" ht="4.8" customHeight="1" thickBot="1" x14ac:dyDescent="0.3">
      <c r="A136" s="133"/>
      <c r="B136" s="307"/>
      <c r="C136" s="308"/>
      <c r="D136" s="309"/>
      <c r="E136" s="310"/>
      <c r="F136" s="309"/>
      <c r="G136" s="310"/>
      <c r="H136" s="309"/>
      <c r="I136" s="310"/>
      <c r="J136" s="309"/>
      <c r="K136" s="310"/>
      <c r="L136" s="309"/>
      <c r="M136" s="310"/>
      <c r="N136" s="310"/>
    </row>
    <row r="137" spans="1:14" ht="4.8" customHeight="1" x14ac:dyDescent="0.25">
      <c r="A137" s="128"/>
      <c r="B137" s="312"/>
      <c r="C137" s="299"/>
      <c r="D137" s="302"/>
      <c r="E137" s="303"/>
      <c r="F137" s="302"/>
      <c r="G137" s="303"/>
      <c r="H137" s="302"/>
      <c r="I137" s="303"/>
      <c r="J137" s="302"/>
      <c r="K137" s="303"/>
      <c r="L137" s="302"/>
      <c r="M137" s="303"/>
      <c r="N137" s="303"/>
    </row>
    <row r="138" spans="1:14" x14ac:dyDescent="0.25">
      <c r="A138" s="286" t="s">
        <v>154</v>
      </c>
      <c r="B138" s="286"/>
      <c r="C138" s="286"/>
      <c r="D138" s="286"/>
      <c r="E138" s="286"/>
      <c r="F138" s="286"/>
      <c r="G138" s="286"/>
      <c r="H138" s="286"/>
      <c r="I138" s="286"/>
      <c r="J138" s="286"/>
      <c r="K138" s="286"/>
      <c r="L138" s="286"/>
      <c r="M138" s="286"/>
      <c r="N138" s="286"/>
    </row>
    <row r="139" spans="1:14" x14ac:dyDescent="0.25">
      <c r="A139" s="287" t="s">
        <v>155</v>
      </c>
      <c r="B139" s="286"/>
      <c r="C139" s="286"/>
      <c r="D139" s="286"/>
      <c r="E139" s="286"/>
      <c r="F139" s="286"/>
      <c r="G139" s="286"/>
      <c r="H139" s="286"/>
      <c r="I139" s="286"/>
      <c r="J139" s="286"/>
      <c r="K139" s="286"/>
      <c r="L139" s="286"/>
      <c r="M139" s="286"/>
      <c r="N139" s="286"/>
    </row>
    <row r="140" spans="1:14" s="236" customFormat="1" ht="4.8" customHeight="1" x14ac:dyDescent="0.25">
      <c r="A140" s="418"/>
      <c r="B140" s="325"/>
      <c r="C140" s="325"/>
      <c r="D140" s="325"/>
      <c r="E140" s="325"/>
      <c r="F140" s="325"/>
      <c r="G140" s="325"/>
      <c r="H140" s="325"/>
      <c r="I140" s="325"/>
      <c r="J140" s="325"/>
      <c r="K140" s="325"/>
      <c r="L140" s="325"/>
      <c r="M140" s="325"/>
      <c r="N140" s="325"/>
    </row>
    <row r="141" spans="1:14" ht="15" customHeight="1" x14ac:dyDescent="0.25">
      <c r="A141" s="120"/>
      <c r="B141" s="30" t="s">
        <v>38</v>
      </c>
      <c r="C141" s="326">
        <f>SUM(C144:C159)</f>
        <v>45314</v>
      </c>
      <c r="D141" s="326">
        <f>SUM(D144:D159)</f>
        <v>43823</v>
      </c>
      <c r="E141" s="417">
        <f>D141/$C$141*100</f>
        <v>96.70962616409939</v>
      </c>
      <c r="F141" s="326">
        <f>SUM(F144:F159)</f>
        <v>41491</v>
      </c>
      <c r="G141" s="417">
        <f>F141/$C$141*100</f>
        <v>91.563313766164981</v>
      </c>
      <c r="H141" s="326">
        <f>SUM(H144:H159)</f>
        <v>39405</v>
      </c>
      <c r="I141" s="417">
        <f>H141/$C$141*100</f>
        <v>86.959879948801699</v>
      </c>
      <c r="J141" s="419">
        <v>0</v>
      </c>
      <c r="K141" s="419">
        <v>0</v>
      </c>
      <c r="L141" s="419">
        <v>0</v>
      </c>
      <c r="M141" s="419">
        <v>0</v>
      </c>
      <c r="N141" s="419"/>
    </row>
    <row r="142" spans="1:14" ht="15" customHeight="1" x14ac:dyDescent="0.25">
      <c r="A142" s="120"/>
      <c r="B142" s="36" t="s">
        <v>39</v>
      </c>
      <c r="C142" s="326"/>
      <c r="D142" s="326"/>
      <c r="E142" s="417"/>
      <c r="F142" s="326"/>
      <c r="G142" s="417"/>
      <c r="H142" s="326"/>
      <c r="I142" s="417"/>
      <c r="J142" s="419"/>
      <c r="K142" s="419"/>
      <c r="L142" s="419"/>
      <c r="M142" s="419"/>
      <c r="N142" s="419"/>
    </row>
    <row r="143" spans="1:14" ht="4.8" customHeight="1" x14ac:dyDescent="0.25">
      <c r="A143" s="120"/>
      <c r="B143" s="30"/>
      <c r="C143" s="326"/>
      <c r="D143" s="326"/>
      <c r="E143" s="417"/>
      <c r="F143" s="326"/>
      <c r="G143" s="417"/>
      <c r="H143" s="326"/>
      <c r="I143" s="417"/>
      <c r="J143" s="419"/>
      <c r="K143" s="419"/>
      <c r="L143" s="419"/>
      <c r="M143" s="419"/>
      <c r="N143" s="419"/>
    </row>
    <row r="144" spans="1:14" ht="15" customHeight="1" x14ac:dyDescent="0.25">
      <c r="A144" s="120"/>
      <c r="B144" s="413" t="s">
        <v>16</v>
      </c>
      <c r="C144" s="329">
        <v>4146</v>
      </c>
      <c r="D144" s="329">
        <v>3949</v>
      </c>
      <c r="E144" s="161">
        <f>+D144/$C144*100</f>
        <v>95.248432223830193</v>
      </c>
      <c r="F144" s="329">
        <v>3647</v>
      </c>
      <c r="G144" s="161">
        <f>+F144/$C144*100</f>
        <v>87.964302942595268</v>
      </c>
      <c r="H144" s="329">
        <v>3422</v>
      </c>
      <c r="I144" s="161">
        <f>+H144/$C144*100</f>
        <v>82.537385431741441</v>
      </c>
      <c r="J144" s="420">
        <v>0</v>
      </c>
      <c r="K144" s="420">
        <v>0</v>
      </c>
      <c r="L144" s="420">
        <v>0</v>
      </c>
      <c r="M144" s="420">
        <v>0</v>
      </c>
      <c r="N144" s="420"/>
    </row>
    <row r="145" spans="1:14" ht="15" customHeight="1" x14ac:dyDescent="0.25">
      <c r="A145" s="120"/>
      <c r="B145" s="413" t="s">
        <v>4</v>
      </c>
      <c r="C145" s="329">
        <v>939</v>
      </c>
      <c r="D145" s="329">
        <v>897</v>
      </c>
      <c r="E145" s="161">
        <f t="shared" ref="E145:E159" si="18">+D145/$C145*100</f>
        <v>95.527156549520768</v>
      </c>
      <c r="F145" s="329">
        <v>836</v>
      </c>
      <c r="G145" s="161">
        <f t="shared" ref="G145:G159" si="19">+F145/$C145*100</f>
        <v>89.030883919062831</v>
      </c>
      <c r="H145" s="329">
        <v>795</v>
      </c>
      <c r="I145" s="161">
        <f t="shared" ref="I145:I159" si="20">+H145/$C145*100</f>
        <v>84.664536741214064</v>
      </c>
      <c r="J145" s="420">
        <v>0</v>
      </c>
      <c r="K145" s="420">
        <v>0</v>
      </c>
      <c r="L145" s="420">
        <v>0</v>
      </c>
      <c r="M145" s="420">
        <v>0</v>
      </c>
      <c r="N145" s="420"/>
    </row>
    <row r="146" spans="1:14" ht="15" customHeight="1" x14ac:dyDescent="0.25">
      <c r="A146" s="120"/>
      <c r="B146" s="413" t="s">
        <v>5</v>
      </c>
      <c r="C146" s="329">
        <v>565</v>
      </c>
      <c r="D146" s="329">
        <v>551</v>
      </c>
      <c r="E146" s="161">
        <f t="shared" si="18"/>
        <v>97.522123893805315</v>
      </c>
      <c r="F146" s="329">
        <v>516</v>
      </c>
      <c r="G146" s="161">
        <f t="shared" si="19"/>
        <v>91.327433628318587</v>
      </c>
      <c r="H146" s="329">
        <v>478</v>
      </c>
      <c r="I146" s="161">
        <f t="shared" si="20"/>
        <v>84.601769911504419</v>
      </c>
      <c r="J146" s="420">
        <v>0</v>
      </c>
      <c r="K146" s="420">
        <v>0</v>
      </c>
      <c r="L146" s="420">
        <v>0</v>
      </c>
      <c r="M146" s="420">
        <v>0</v>
      </c>
      <c r="N146" s="420"/>
    </row>
    <row r="147" spans="1:14" ht="15" customHeight="1" x14ac:dyDescent="0.25">
      <c r="A147" s="120"/>
      <c r="B147" s="413" t="s">
        <v>6</v>
      </c>
      <c r="C147" s="329">
        <v>824</v>
      </c>
      <c r="D147" s="329">
        <v>797</v>
      </c>
      <c r="E147" s="161">
        <f t="shared" si="18"/>
        <v>96.72330097087378</v>
      </c>
      <c r="F147" s="329">
        <v>743</v>
      </c>
      <c r="G147" s="161">
        <f t="shared" si="19"/>
        <v>90.169902912621353</v>
      </c>
      <c r="H147" s="329">
        <v>694</v>
      </c>
      <c r="I147" s="161">
        <f t="shared" si="20"/>
        <v>84.22330097087378</v>
      </c>
      <c r="J147" s="420">
        <v>0</v>
      </c>
      <c r="K147" s="420">
        <v>0</v>
      </c>
      <c r="L147" s="420">
        <v>0</v>
      </c>
      <c r="M147" s="420">
        <v>0</v>
      </c>
      <c r="N147" s="420"/>
    </row>
    <row r="148" spans="1:14" ht="15" customHeight="1" x14ac:dyDescent="0.25">
      <c r="A148" s="120"/>
      <c r="B148" s="413" t="s">
        <v>7</v>
      </c>
      <c r="C148" s="329">
        <v>714</v>
      </c>
      <c r="D148" s="329">
        <v>697</v>
      </c>
      <c r="E148" s="161">
        <f t="shared" si="18"/>
        <v>97.61904761904762</v>
      </c>
      <c r="F148" s="329">
        <v>662</v>
      </c>
      <c r="G148" s="161">
        <f t="shared" si="19"/>
        <v>92.717086834733891</v>
      </c>
      <c r="H148" s="329">
        <v>626</v>
      </c>
      <c r="I148" s="161">
        <f t="shared" si="20"/>
        <v>87.675070028011206</v>
      </c>
      <c r="J148" s="420">
        <v>0</v>
      </c>
      <c r="K148" s="420">
        <v>0</v>
      </c>
      <c r="L148" s="420">
        <v>0</v>
      </c>
      <c r="M148" s="420">
        <v>0</v>
      </c>
      <c r="N148" s="420"/>
    </row>
    <row r="149" spans="1:14" ht="15" customHeight="1" x14ac:dyDescent="0.25">
      <c r="A149" s="120"/>
      <c r="B149" s="413" t="s">
        <v>8</v>
      </c>
      <c r="C149" s="329">
        <v>806</v>
      </c>
      <c r="D149" s="329">
        <v>777</v>
      </c>
      <c r="E149" s="161">
        <f t="shared" si="18"/>
        <v>96.40198511166254</v>
      </c>
      <c r="F149" s="329">
        <v>716</v>
      </c>
      <c r="G149" s="161">
        <f t="shared" si="19"/>
        <v>88.833746898263016</v>
      </c>
      <c r="H149" s="329">
        <v>664</v>
      </c>
      <c r="I149" s="161">
        <f t="shared" si="20"/>
        <v>82.382133995037222</v>
      </c>
      <c r="J149" s="420">
        <v>0</v>
      </c>
      <c r="K149" s="420">
        <v>0</v>
      </c>
      <c r="L149" s="420">
        <v>0</v>
      </c>
      <c r="M149" s="420">
        <v>0</v>
      </c>
      <c r="N149" s="420"/>
    </row>
    <row r="150" spans="1:14" ht="15" customHeight="1" x14ac:dyDescent="0.25">
      <c r="A150" s="120"/>
      <c r="B150" s="413" t="s">
        <v>11</v>
      </c>
      <c r="C150" s="329">
        <v>2990</v>
      </c>
      <c r="D150" s="329">
        <v>2832</v>
      </c>
      <c r="E150" s="161">
        <f t="shared" si="18"/>
        <v>94.715719063545151</v>
      </c>
      <c r="F150" s="329">
        <v>2633</v>
      </c>
      <c r="G150" s="161">
        <f t="shared" si="19"/>
        <v>88.060200668896314</v>
      </c>
      <c r="H150" s="329">
        <v>2473</v>
      </c>
      <c r="I150" s="161">
        <f t="shared" si="20"/>
        <v>82.709030100334445</v>
      </c>
      <c r="J150" s="420">
        <v>0</v>
      </c>
      <c r="K150" s="420">
        <v>0</v>
      </c>
      <c r="L150" s="420">
        <v>0</v>
      </c>
      <c r="M150" s="420">
        <v>0</v>
      </c>
      <c r="N150" s="420"/>
    </row>
    <row r="151" spans="1:14" ht="15" customHeight="1" x14ac:dyDescent="0.25">
      <c r="A151" s="120"/>
      <c r="B151" s="413" t="s">
        <v>9</v>
      </c>
      <c r="C151" s="329">
        <v>1379</v>
      </c>
      <c r="D151" s="329">
        <v>1336</v>
      </c>
      <c r="E151" s="161">
        <f t="shared" si="18"/>
        <v>96.881798404641046</v>
      </c>
      <c r="F151" s="329">
        <v>1283</v>
      </c>
      <c r="G151" s="161">
        <f t="shared" si="19"/>
        <v>93.038433647570713</v>
      </c>
      <c r="H151" s="329">
        <v>1232</v>
      </c>
      <c r="I151" s="161">
        <f t="shared" si="20"/>
        <v>89.340101522842644</v>
      </c>
      <c r="J151" s="420">
        <v>0</v>
      </c>
      <c r="K151" s="420">
        <v>0</v>
      </c>
      <c r="L151" s="420">
        <v>0</v>
      </c>
      <c r="M151" s="420">
        <v>0</v>
      </c>
      <c r="N151" s="420"/>
    </row>
    <row r="152" spans="1:14" ht="15" customHeight="1" x14ac:dyDescent="0.25">
      <c r="A152" s="120"/>
      <c r="B152" s="413" t="s">
        <v>10</v>
      </c>
      <c r="C152" s="329">
        <v>44</v>
      </c>
      <c r="D152" s="329">
        <v>41</v>
      </c>
      <c r="E152" s="161">
        <f t="shared" si="18"/>
        <v>93.181818181818173</v>
      </c>
      <c r="F152" s="329">
        <v>40</v>
      </c>
      <c r="G152" s="161">
        <f t="shared" si="19"/>
        <v>90.909090909090907</v>
      </c>
      <c r="H152" s="329">
        <v>39</v>
      </c>
      <c r="I152" s="161">
        <f t="shared" si="20"/>
        <v>88.63636363636364</v>
      </c>
      <c r="J152" s="420">
        <v>0</v>
      </c>
      <c r="K152" s="420">
        <v>0</v>
      </c>
      <c r="L152" s="420">
        <v>0</v>
      </c>
      <c r="M152" s="420">
        <v>0</v>
      </c>
      <c r="N152" s="420"/>
    </row>
    <row r="153" spans="1:14" ht="15" customHeight="1" x14ac:dyDescent="0.25">
      <c r="A153" s="120"/>
      <c r="B153" s="413" t="s">
        <v>14</v>
      </c>
      <c r="C153" s="329">
        <v>13666</v>
      </c>
      <c r="D153" s="329">
        <v>13285</v>
      </c>
      <c r="E153" s="161">
        <f t="shared" si="18"/>
        <v>97.212059124835363</v>
      </c>
      <c r="F153" s="329">
        <v>12639</v>
      </c>
      <c r="G153" s="161">
        <f t="shared" si="19"/>
        <v>92.484999268256985</v>
      </c>
      <c r="H153" s="329">
        <v>12083</v>
      </c>
      <c r="I153" s="161">
        <f t="shared" si="20"/>
        <v>88.416508122347437</v>
      </c>
      <c r="J153" s="420">
        <v>0</v>
      </c>
      <c r="K153" s="420">
        <v>0</v>
      </c>
      <c r="L153" s="420">
        <v>0</v>
      </c>
      <c r="M153" s="420">
        <v>0</v>
      </c>
      <c r="N153" s="420"/>
    </row>
    <row r="154" spans="1:14" ht="15" customHeight="1" x14ac:dyDescent="0.25">
      <c r="A154" s="120"/>
      <c r="B154" s="413" t="s">
        <v>15</v>
      </c>
      <c r="C154" s="329">
        <v>350</v>
      </c>
      <c r="D154" s="329">
        <v>340</v>
      </c>
      <c r="E154" s="161">
        <f t="shared" si="18"/>
        <v>97.142857142857139</v>
      </c>
      <c r="F154" s="329">
        <v>323</v>
      </c>
      <c r="G154" s="161">
        <f t="shared" si="19"/>
        <v>92.285714285714278</v>
      </c>
      <c r="H154" s="329">
        <v>304</v>
      </c>
      <c r="I154" s="161">
        <f t="shared" si="20"/>
        <v>86.857142857142861</v>
      </c>
      <c r="J154" s="420">
        <v>0</v>
      </c>
      <c r="K154" s="420">
        <v>0</v>
      </c>
      <c r="L154" s="420">
        <v>0</v>
      </c>
      <c r="M154" s="420">
        <v>0</v>
      </c>
      <c r="N154" s="420"/>
    </row>
    <row r="155" spans="1:14" ht="15" customHeight="1" x14ac:dyDescent="0.25">
      <c r="A155" s="120"/>
      <c r="B155" s="413" t="s">
        <v>12</v>
      </c>
      <c r="C155" s="329">
        <v>1694</v>
      </c>
      <c r="D155" s="329">
        <v>1654</v>
      </c>
      <c r="E155" s="161">
        <f t="shared" si="18"/>
        <v>97.638724911452186</v>
      </c>
      <c r="F155" s="329">
        <v>1579</v>
      </c>
      <c r="G155" s="161">
        <f t="shared" si="19"/>
        <v>93.211334120425022</v>
      </c>
      <c r="H155" s="329">
        <v>1508</v>
      </c>
      <c r="I155" s="161">
        <f t="shared" si="20"/>
        <v>89.02007083825265</v>
      </c>
      <c r="J155" s="420">
        <v>0</v>
      </c>
      <c r="K155" s="420">
        <v>0</v>
      </c>
      <c r="L155" s="420">
        <v>0</v>
      </c>
      <c r="M155" s="420">
        <v>0</v>
      </c>
      <c r="N155" s="420"/>
    </row>
    <row r="156" spans="1:14" ht="15" customHeight="1" x14ac:dyDescent="0.25">
      <c r="A156" s="120"/>
      <c r="B156" s="413" t="s">
        <v>13</v>
      </c>
      <c r="C156" s="329">
        <v>2287</v>
      </c>
      <c r="D156" s="329">
        <v>2234</v>
      </c>
      <c r="E156" s="161">
        <f t="shared" si="18"/>
        <v>97.682553563620473</v>
      </c>
      <c r="F156" s="329">
        <v>2139</v>
      </c>
      <c r="G156" s="161">
        <f t="shared" si="19"/>
        <v>93.528640139921293</v>
      </c>
      <c r="H156" s="329">
        <v>2067</v>
      </c>
      <c r="I156" s="161">
        <f t="shared" si="20"/>
        <v>90.380411018801922</v>
      </c>
      <c r="J156" s="420">
        <v>0</v>
      </c>
      <c r="K156" s="420">
        <v>0</v>
      </c>
      <c r="L156" s="420">
        <v>0</v>
      </c>
      <c r="M156" s="420">
        <v>0</v>
      </c>
      <c r="N156" s="420"/>
    </row>
    <row r="157" spans="1:14" ht="15" customHeight="1" x14ac:dyDescent="0.25">
      <c r="A157" s="120"/>
      <c r="B157" s="413" t="s">
        <v>17</v>
      </c>
      <c r="C157" s="329">
        <v>14819</v>
      </c>
      <c r="D157" s="329">
        <v>14342</v>
      </c>
      <c r="E157" s="161">
        <f t="shared" si="18"/>
        <v>96.781159322491391</v>
      </c>
      <c r="F157" s="329">
        <v>13647</v>
      </c>
      <c r="G157" s="161">
        <f t="shared" si="19"/>
        <v>92.091234226331068</v>
      </c>
      <c r="H157" s="329">
        <v>12934</v>
      </c>
      <c r="I157" s="161">
        <f t="shared" si="20"/>
        <v>87.279843444226998</v>
      </c>
      <c r="J157" s="420">
        <v>0</v>
      </c>
      <c r="K157" s="420">
        <v>0</v>
      </c>
      <c r="L157" s="420">
        <v>0</v>
      </c>
      <c r="M157" s="420">
        <v>0</v>
      </c>
      <c r="N157" s="420"/>
    </row>
    <row r="158" spans="1:14" ht="15" customHeight="1" x14ac:dyDescent="0.25">
      <c r="A158" s="120"/>
      <c r="B158" s="413" t="s">
        <v>18</v>
      </c>
      <c r="C158" s="329">
        <v>33</v>
      </c>
      <c r="D158" s="329">
        <v>33</v>
      </c>
      <c r="E158" s="161">
        <f t="shared" si="18"/>
        <v>100</v>
      </c>
      <c r="F158" s="329">
        <v>30</v>
      </c>
      <c r="G158" s="161">
        <f t="shared" si="19"/>
        <v>90.909090909090907</v>
      </c>
      <c r="H158" s="329">
        <v>29</v>
      </c>
      <c r="I158" s="161">
        <f t="shared" si="20"/>
        <v>87.878787878787875</v>
      </c>
      <c r="J158" s="420">
        <v>0</v>
      </c>
      <c r="K158" s="420">
        <v>0</v>
      </c>
      <c r="L158" s="420">
        <v>0</v>
      </c>
      <c r="M158" s="420">
        <v>0</v>
      </c>
      <c r="N158" s="420"/>
    </row>
    <row r="159" spans="1:14" ht="15" customHeight="1" x14ac:dyDescent="0.25">
      <c r="A159" s="120"/>
      <c r="B159" s="413" t="s">
        <v>19</v>
      </c>
      <c r="C159" s="329">
        <v>58</v>
      </c>
      <c r="D159" s="329">
        <v>58</v>
      </c>
      <c r="E159" s="161">
        <f t="shared" si="18"/>
        <v>100</v>
      </c>
      <c r="F159" s="329">
        <v>58</v>
      </c>
      <c r="G159" s="161">
        <f t="shared" si="19"/>
        <v>100</v>
      </c>
      <c r="H159" s="329">
        <v>57</v>
      </c>
      <c r="I159" s="161">
        <f t="shared" si="20"/>
        <v>98.275862068965509</v>
      </c>
      <c r="J159" s="420">
        <v>0</v>
      </c>
      <c r="K159" s="420">
        <v>0</v>
      </c>
      <c r="L159" s="420">
        <v>0</v>
      </c>
      <c r="M159" s="420">
        <v>0</v>
      </c>
      <c r="N159" s="420"/>
    </row>
    <row r="160" spans="1:14" ht="13.8" thickBot="1" x14ac:dyDescent="0.3">
      <c r="A160" s="133"/>
      <c r="B160" s="133"/>
      <c r="C160" s="414"/>
      <c r="D160" s="414"/>
      <c r="E160" s="415"/>
      <c r="F160" s="414"/>
      <c r="G160" s="416"/>
      <c r="H160" s="414"/>
      <c r="I160" s="415"/>
      <c r="J160" s="414"/>
      <c r="K160" s="415"/>
      <c r="L160" s="414"/>
      <c r="M160" s="415"/>
      <c r="N160" s="415"/>
    </row>
    <row r="161" spans="1:14" x14ac:dyDescent="0.25">
      <c r="A161" s="120"/>
      <c r="B161" s="238" t="s">
        <v>163</v>
      </c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38"/>
      <c r="N161" s="238"/>
    </row>
    <row r="162" spans="1:14" x14ac:dyDescent="0.25">
      <c r="A162" s="120"/>
      <c r="B162" s="239" t="s">
        <v>164</v>
      </c>
      <c r="C162" s="239"/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</row>
    <row r="163" spans="1:14" ht="13.8" thickBot="1" x14ac:dyDescent="0.3">
      <c r="A163" s="120"/>
      <c r="B163" s="120"/>
      <c r="C163" s="120"/>
      <c r="D163" s="120"/>
      <c r="E163" s="409"/>
      <c r="F163" s="120"/>
      <c r="G163" s="409"/>
      <c r="H163" s="120"/>
      <c r="I163" s="409"/>
      <c r="J163" s="120"/>
      <c r="K163" s="409"/>
      <c r="L163" s="120"/>
      <c r="M163" s="409"/>
      <c r="N163" s="409"/>
    </row>
    <row r="164" spans="1:14" ht="36.6" customHeight="1" thickBot="1" x14ac:dyDescent="0.3">
      <c r="A164" s="127"/>
      <c r="B164" s="317" t="s">
        <v>222</v>
      </c>
      <c r="C164" s="293" t="s">
        <v>25</v>
      </c>
      <c r="D164" s="357" t="s">
        <v>32</v>
      </c>
      <c r="E164" s="357"/>
      <c r="F164" s="357" t="s">
        <v>21</v>
      </c>
      <c r="G164" s="357"/>
      <c r="H164" s="357" t="s">
        <v>29</v>
      </c>
      <c r="I164" s="357"/>
      <c r="J164" s="357" t="s">
        <v>31</v>
      </c>
      <c r="K164" s="357"/>
      <c r="L164" s="357" t="s">
        <v>30</v>
      </c>
      <c r="M164" s="357"/>
      <c r="N164" s="358"/>
    </row>
    <row r="165" spans="1:14" ht="6.6" customHeight="1" x14ac:dyDescent="0.25">
      <c r="A165" s="128"/>
      <c r="B165" s="301"/>
      <c r="C165" s="298"/>
      <c r="D165" s="410"/>
      <c r="E165" s="410"/>
      <c r="F165" s="410"/>
      <c r="G165" s="410"/>
      <c r="H165" s="410"/>
      <c r="I165" s="410"/>
      <c r="J165" s="410"/>
      <c r="K165" s="410"/>
      <c r="L165" s="410"/>
      <c r="M165" s="410"/>
      <c r="N165" s="410"/>
    </row>
    <row r="166" spans="1:14" ht="43.2" customHeight="1" x14ac:dyDescent="0.25">
      <c r="A166" s="128"/>
      <c r="B166" s="301"/>
      <c r="C166" s="298"/>
      <c r="D166" s="302" t="s">
        <v>134</v>
      </c>
      <c r="E166" s="303" t="s">
        <v>118</v>
      </c>
      <c r="F166" s="302" t="s">
        <v>134</v>
      </c>
      <c r="G166" s="303" t="s">
        <v>118</v>
      </c>
      <c r="H166" s="302" t="s">
        <v>134</v>
      </c>
      <c r="I166" s="303" t="s">
        <v>118</v>
      </c>
      <c r="J166" s="302" t="s">
        <v>134</v>
      </c>
      <c r="K166" s="303" t="s">
        <v>118</v>
      </c>
      <c r="L166" s="302" t="s">
        <v>134</v>
      </c>
      <c r="M166" s="303" t="s">
        <v>118</v>
      </c>
      <c r="N166" s="303"/>
    </row>
    <row r="167" spans="1:14" ht="15" customHeight="1" x14ac:dyDescent="0.25">
      <c r="A167" s="128"/>
      <c r="B167" s="301"/>
      <c r="C167" s="298"/>
      <c r="D167" s="302"/>
      <c r="E167" s="303" t="s">
        <v>62</v>
      </c>
      <c r="F167" s="302"/>
      <c r="G167" s="303" t="s">
        <v>62</v>
      </c>
      <c r="H167" s="302"/>
      <c r="I167" s="303" t="s">
        <v>62</v>
      </c>
      <c r="J167" s="302"/>
      <c r="K167" s="303" t="s">
        <v>62</v>
      </c>
      <c r="L167" s="302"/>
      <c r="M167" s="303" t="s">
        <v>62</v>
      </c>
      <c r="N167" s="303"/>
    </row>
    <row r="168" spans="1:14" ht="4.8" customHeight="1" thickBot="1" x14ac:dyDescent="0.3">
      <c r="A168" s="133"/>
      <c r="B168" s="307"/>
      <c r="C168" s="308"/>
      <c r="D168" s="309"/>
      <c r="E168" s="310"/>
      <c r="F168" s="309"/>
      <c r="G168" s="310"/>
      <c r="H168" s="309"/>
      <c r="I168" s="310"/>
      <c r="J168" s="309"/>
      <c r="K168" s="310"/>
      <c r="L168" s="309"/>
      <c r="M168" s="310"/>
      <c r="N168" s="310"/>
    </row>
    <row r="169" spans="1:14" ht="4.8" customHeight="1" x14ac:dyDescent="0.25">
      <c r="A169" s="128"/>
      <c r="B169" s="312"/>
      <c r="C169" s="299"/>
      <c r="D169" s="302"/>
      <c r="E169" s="303"/>
      <c r="F169" s="302"/>
      <c r="G169" s="303"/>
      <c r="H169" s="302"/>
      <c r="I169" s="303"/>
      <c r="J169" s="302"/>
      <c r="K169" s="303"/>
      <c r="L169" s="302"/>
      <c r="M169" s="303"/>
      <c r="N169" s="303"/>
    </row>
    <row r="170" spans="1:14" x14ac:dyDescent="0.25">
      <c r="A170" s="286" t="s">
        <v>156</v>
      </c>
      <c r="B170" s="286"/>
      <c r="C170" s="286"/>
      <c r="D170" s="286"/>
      <c r="E170" s="286"/>
      <c r="F170" s="286"/>
      <c r="G170" s="286"/>
      <c r="H170" s="286"/>
      <c r="I170" s="286"/>
      <c r="J170" s="286"/>
      <c r="K170" s="286"/>
      <c r="L170" s="286"/>
      <c r="M170" s="286"/>
      <c r="N170" s="286"/>
    </row>
    <row r="171" spans="1:14" x14ac:dyDescent="0.25">
      <c r="A171" s="287" t="s">
        <v>157</v>
      </c>
      <c r="B171" s="286"/>
      <c r="C171" s="286"/>
      <c r="D171" s="286"/>
      <c r="E171" s="286"/>
      <c r="F171" s="286"/>
      <c r="G171" s="286"/>
      <c r="H171" s="286"/>
      <c r="I171" s="286"/>
      <c r="J171" s="286"/>
      <c r="K171" s="286"/>
      <c r="L171" s="286"/>
      <c r="M171" s="286"/>
      <c r="N171" s="286"/>
    </row>
    <row r="172" spans="1:14" s="236" customFormat="1" ht="4.8" customHeight="1" x14ac:dyDescent="0.25">
      <c r="A172" s="418"/>
      <c r="B172" s="325"/>
      <c r="C172" s="325"/>
      <c r="D172" s="325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</row>
    <row r="173" spans="1:14" ht="15" customHeight="1" x14ac:dyDescent="0.25">
      <c r="A173" s="120"/>
      <c r="B173" s="30" t="s">
        <v>38</v>
      </c>
      <c r="C173" s="326">
        <f>SUM(C176:C191)</f>
        <v>48124</v>
      </c>
      <c r="D173" s="326">
        <f>SUM(D176:D191)</f>
        <v>46471</v>
      </c>
      <c r="E173" s="417">
        <f>D173/$C$173*100</f>
        <v>96.565123431136229</v>
      </c>
      <c r="F173" s="326">
        <f>SUM(F176:F191)</f>
        <v>43724</v>
      </c>
      <c r="G173" s="417">
        <f>F173/$C$173*100</f>
        <v>90.856952871747993</v>
      </c>
      <c r="H173" s="419">
        <v>0</v>
      </c>
      <c r="I173" s="419">
        <v>0</v>
      </c>
      <c r="J173" s="419">
        <v>0</v>
      </c>
      <c r="K173" s="419">
        <v>0</v>
      </c>
      <c r="L173" s="419">
        <v>0</v>
      </c>
      <c r="M173" s="419">
        <v>0</v>
      </c>
      <c r="N173" s="419"/>
    </row>
    <row r="174" spans="1:14" ht="15" customHeight="1" x14ac:dyDescent="0.25">
      <c r="A174" s="120"/>
      <c r="B174" s="36" t="s">
        <v>39</v>
      </c>
      <c r="C174" s="326"/>
      <c r="D174" s="326"/>
      <c r="E174" s="417"/>
      <c r="F174" s="326"/>
      <c r="G174" s="417"/>
      <c r="H174" s="419"/>
      <c r="I174" s="419"/>
      <c r="J174" s="419"/>
      <c r="K174" s="419"/>
      <c r="L174" s="419"/>
      <c r="M174" s="419"/>
      <c r="N174" s="419"/>
    </row>
    <row r="175" spans="1:14" ht="4.8" customHeight="1" x14ac:dyDescent="0.25">
      <c r="A175" s="120"/>
      <c r="B175" s="30"/>
      <c r="C175" s="326"/>
      <c r="D175" s="326"/>
      <c r="E175" s="417"/>
      <c r="F175" s="326"/>
      <c r="G175" s="417"/>
      <c r="H175" s="419"/>
      <c r="I175" s="419"/>
      <c r="J175" s="419"/>
      <c r="K175" s="419"/>
      <c r="L175" s="419"/>
      <c r="M175" s="419"/>
      <c r="N175" s="419"/>
    </row>
    <row r="176" spans="1:14" ht="15" customHeight="1" x14ac:dyDescent="0.25">
      <c r="A176" s="120"/>
      <c r="B176" s="413" t="s">
        <v>16</v>
      </c>
      <c r="C176" s="329">
        <v>4819</v>
      </c>
      <c r="D176" s="329">
        <v>4605</v>
      </c>
      <c r="E176" s="161">
        <f>+D176/$C176*100</f>
        <v>95.559244656567756</v>
      </c>
      <c r="F176" s="329">
        <v>4243</v>
      </c>
      <c r="G176" s="161">
        <f>+F176/$C176*100</f>
        <v>88.047312720481429</v>
      </c>
      <c r="H176" s="420">
        <v>0</v>
      </c>
      <c r="I176" s="420">
        <v>0</v>
      </c>
      <c r="J176" s="420">
        <v>0</v>
      </c>
      <c r="K176" s="420">
        <v>0</v>
      </c>
      <c r="L176" s="420">
        <v>0</v>
      </c>
      <c r="M176" s="420">
        <v>0</v>
      </c>
      <c r="N176" s="420"/>
    </row>
    <row r="177" spans="1:14" ht="15" customHeight="1" x14ac:dyDescent="0.25">
      <c r="A177" s="120"/>
      <c r="B177" s="413" t="s">
        <v>4</v>
      </c>
      <c r="C177" s="329">
        <v>1140</v>
      </c>
      <c r="D177" s="329">
        <v>1090</v>
      </c>
      <c r="E177" s="161">
        <f t="shared" ref="E177:E191" si="21">+D177/$C177*100</f>
        <v>95.614035087719301</v>
      </c>
      <c r="F177" s="329">
        <v>994</v>
      </c>
      <c r="G177" s="161">
        <f t="shared" ref="G177:G191" si="22">+F177/$C177*100</f>
        <v>87.192982456140356</v>
      </c>
      <c r="H177" s="420">
        <v>0</v>
      </c>
      <c r="I177" s="420">
        <v>0</v>
      </c>
      <c r="J177" s="420">
        <v>0</v>
      </c>
      <c r="K177" s="420">
        <v>0</v>
      </c>
      <c r="L177" s="420">
        <v>0</v>
      </c>
      <c r="M177" s="420">
        <v>0</v>
      </c>
      <c r="N177" s="420"/>
    </row>
    <row r="178" spans="1:14" ht="15" customHeight="1" x14ac:dyDescent="0.25">
      <c r="A178" s="120"/>
      <c r="B178" s="413" t="s">
        <v>5</v>
      </c>
      <c r="C178" s="329">
        <v>431</v>
      </c>
      <c r="D178" s="329">
        <v>418</v>
      </c>
      <c r="E178" s="161">
        <f t="shared" si="21"/>
        <v>96.983758700696058</v>
      </c>
      <c r="F178" s="329">
        <v>378</v>
      </c>
      <c r="G178" s="161">
        <f t="shared" si="22"/>
        <v>87.703016241299309</v>
      </c>
      <c r="H178" s="420">
        <v>0</v>
      </c>
      <c r="I178" s="420">
        <v>0</v>
      </c>
      <c r="J178" s="420">
        <v>0</v>
      </c>
      <c r="K178" s="420">
        <v>0</v>
      </c>
      <c r="L178" s="420">
        <v>0</v>
      </c>
      <c r="M178" s="420">
        <v>0</v>
      </c>
      <c r="N178" s="420"/>
    </row>
    <row r="179" spans="1:14" ht="15" customHeight="1" x14ac:dyDescent="0.25">
      <c r="A179" s="120"/>
      <c r="B179" s="413" t="s">
        <v>6</v>
      </c>
      <c r="C179" s="329">
        <v>868</v>
      </c>
      <c r="D179" s="329">
        <v>827</v>
      </c>
      <c r="E179" s="161">
        <f t="shared" si="21"/>
        <v>95.276497695852541</v>
      </c>
      <c r="F179" s="329">
        <v>793</v>
      </c>
      <c r="G179" s="161">
        <f t="shared" si="22"/>
        <v>91.359447004608299</v>
      </c>
      <c r="H179" s="420">
        <v>0</v>
      </c>
      <c r="I179" s="420">
        <v>0</v>
      </c>
      <c r="J179" s="420">
        <v>0</v>
      </c>
      <c r="K179" s="420">
        <v>0</v>
      </c>
      <c r="L179" s="420">
        <v>0</v>
      </c>
      <c r="M179" s="420">
        <v>0</v>
      </c>
      <c r="N179" s="420"/>
    </row>
    <row r="180" spans="1:14" ht="15" customHeight="1" x14ac:dyDescent="0.25">
      <c r="A180" s="120"/>
      <c r="B180" s="413" t="s">
        <v>7</v>
      </c>
      <c r="C180" s="329">
        <v>797</v>
      </c>
      <c r="D180" s="329">
        <v>768</v>
      </c>
      <c r="E180" s="161">
        <f t="shared" si="21"/>
        <v>96.361355081555828</v>
      </c>
      <c r="F180" s="329">
        <v>725</v>
      </c>
      <c r="G180" s="161">
        <f t="shared" si="22"/>
        <v>90.966122961104148</v>
      </c>
      <c r="H180" s="420">
        <v>0</v>
      </c>
      <c r="I180" s="420">
        <v>0</v>
      </c>
      <c r="J180" s="420">
        <v>0</v>
      </c>
      <c r="K180" s="420">
        <v>0</v>
      </c>
      <c r="L180" s="420">
        <v>0</v>
      </c>
      <c r="M180" s="420">
        <v>0</v>
      </c>
      <c r="N180" s="420"/>
    </row>
    <row r="181" spans="1:14" ht="15" customHeight="1" x14ac:dyDescent="0.25">
      <c r="A181" s="120"/>
      <c r="B181" s="413" t="s">
        <v>8</v>
      </c>
      <c r="C181" s="329">
        <v>761</v>
      </c>
      <c r="D181" s="329">
        <v>731</v>
      </c>
      <c r="E181" s="161">
        <f t="shared" si="21"/>
        <v>96.057818659658352</v>
      </c>
      <c r="F181" s="329">
        <v>689</v>
      </c>
      <c r="G181" s="161">
        <f t="shared" si="22"/>
        <v>90.538764783180028</v>
      </c>
      <c r="H181" s="420">
        <v>0</v>
      </c>
      <c r="I181" s="420">
        <v>0</v>
      </c>
      <c r="J181" s="420">
        <v>0</v>
      </c>
      <c r="K181" s="420">
        <v>0</v>
      </c>
      <c r="L181" s="420">
        <v>0</v>
      </c>
      <c r="M181" s="420">
        <v>0</v>
      </c>
      <c r="N181" s="420"/>
    </row>
    <row r="182" spans="1:14" ht="15" customHeight="1" x14ac:dyDescent="0.25">
      <c r="A182" s="120"/>
      <c r="B182" s="413" t="s">
        <v>11</v>
      </c>
      <c r="C182" s="329">
        <v>3136</v>
      </c>
      <c r="D182" s="329">
        <v>3018</v>
      </c>
      <c r="E182" s="161">
        <f t="shared" si="21"/>
        <v>96.237244897959187</v>
      </c>
      <c r="F182" s="329">
        <v>2769</v>
      </c>
      <c r="G182" s="161">
        <f t="shared" si="22"/>
        <v>88.297193877551024</v>
      </c>
      <c r="H182" s="420">
        <v>0</v>
      </c>
      <c r="I182" s="420">
        <v>0</v>
      </c>
      <c r="J182" s="420">
        <v>0</v>
      </c>
      <c r="K182" s="420">
        <v>0</v>
      </c>
      <c r="L182" s="420">
        <v>0</v>
      </c>
      <c r="M182" s="420">
        <v>0</v>
      </c>
      <c r="N182" s="420"/>
    </row>
    <row r="183" spans="1:14" ht="15" customHeight="1" x14ac:dyDescent="0.25">
      <c r="A183" s="120"/>
      <c r="B183" s="413" t="s">
        <v>9</v>
      </c>
      <c r="C183" s="329">
        <v>1440</v>
      </c>
      <c r="D183" s="329">
        <v>1394</v>
      </c>
      <c r="E183" s="161">
        <f t="shared" si="21"/>
        <v>96.805555555555557</v>
      </c>
      <c r="F183" s="329">
        <v>1331</v>
      </c>
      <c r="G183" s="161">
        <f t="shared" si="22"/>
        <v>92.430555555555557</v>
      </c>
      <c r="H183" s="420">
        <v>0</v>
      </c>
      <c r="I183" s="420">
        <v>0</v>
      </c>
      <c r="J183" s="420">
        <v>0</v>
      </c>
      <c r="K183" s="420">
        <v>0</v>
      </c>
      <c r="L183" s="420">
        <v>0</v>
      </c>
      <c r="M183" s="420">
        <v>0</v>
      </c>
      <c r="N183" s="420"/>
    </row>
    <row r="184" spans="1:14" ht="15" customHeight="1" x14ac:dyDescent="0.25">
      <c r="A184" s="120"/>
      <c r="B184" s="413" t="s">
        <v>10</v>
      </c>
      <c r="C184" s="329">
        <v>40</v>
      </c>
      <c r="D184" s="329">
        <v>40</v>
      </c>
      <c r="E184" s="161">
        <f t="shared" si="21"/>
        <v>100</v>
      </c>
      <c r="F184" s="329">
        <v>37</v>
      </c>
      <c r="G184" s="161">
        <f t="shared" si="22"/>
        <v>92.5</v>
      </c>
      <c r="H184" s="420">
        <v>0</v>
      </c>
      <c r="I184" s="420">
        <v>0</v>
      </c>
      <c r="J184" s="420">
        <v>0</v>
      </c>
      <c r="K184" s="420">
        <v>0</v>
      </c>
      <c r="L184" s="420">
        <v>0</v>
      </c>
      <c r="M184" s="420">
        <v>0</v>
      </c>
      <c r="N184" s="420"/>
    </row>
    <row r="185" spans="1:14" ht="15" customHeight="1" x14ac:dyDescent="0.25">
      <c r="A185" s="120"/>
      <c r="B185" s="413" t="s">
        <v>14</v>
      </c>
      <c r="C185" s="329">
        <v>13742</v>
      </c>
      <c r="D185" s="329">
        <v>13270</v>
      </c>
      <c r="E185" s="161">
        <f t="shared" si="21"/>
        <v>96.565274341435014</v>
      </c>
      <c r="F185" s="329">
        <v>12541</v>
      </c>
      <c r="G185" s="161">
        <f t="shared" si="22"/>
        <v>91.260369669625959</v>
      </c>
      <c r="H185" s="420">
        <v>0</v>
      </c>
      <c r="I185" s="420">
        <v>0</v>
      </c>
      <c r="J185" s="420">
        <v>0</v>
      </c>
      <c r="K185" s="420">
        <v>0</v>
      </c>
      <c r="L185" s="420">
        <v>0</v>
      </c>
      <c r="M185" s="420">
        <v>0</v>
      </c>
      <c r="N185" s="420"/>
    </row>
    <row r="186" spans="1:14" ht="15" customHeight="1" x14ac:dyDescent="0.25">
      <c r="A186" s="120"/>
      <c r="B186" s="413" t="s">
        <v>15</v>
      </c>
      <c r="C186" s="329">
        <v>394</v>
      </c>
      <c r="D186" s="329">
        <v>384</v>
      </c>
      <c r="E186" s="161">
        <f t="shared" si="21"/>
        <v>97.46192893401016</v>
      </c>
      <c r="F186" s="329">
        <v>364</v>
      </c>
      <c r="G186" s="161">
        <f t="shared" si="22"/>
        <v>92.385786802030452</v>
      </c>
      <c r="H186" s="420">
        <v>0</v>
      </c>
      <c r="I186" s="420">
        <v>0</v>
      </c>
      <c r="J186" s="420">
        <v>0</v>
      </c>
      <c r="K186" s="420">
        <v>0</v>
      </c>
      <c r="L186" s="420">
        <v>0</v>
      </c>
      <c r="M186" s="420">
        <v>0</v>
      </c>
      <c r="N186" s="420"/>
    </row>
    <row r="187" spans="1:14" ht="15" customHeight="1" x14ac:dyDescent="0.25">
      <c r="A187" s="120"/>
      <c r="B187" s="413" t="s">
        <v>12</v>
      </c>
      <c r="C187" s="329">
        <v>1840</v>
      </c>
      <c r="D187" s="329">
        <v>1783</v>
      </c>
      <c r="E187" s="161">
        <f t="shared" si="21"/>
        <v>96.90217391304347</v>
      </c>
      <c r="F187" s="329">
        <v>1699</v>
      </c>
      <c r="G187" s="161">
        <f t="shared" si="22"/>
        <v>92.33695652173914</v>
      </c>
      <c r="H187" s="420">
        <v>0</v>
      </c>
      <c r="I187" s="420">
        <v>0</v>
      </c>
      <c r="J187" s="420">
        <v>0</v>
      </c>
      <c r="K187" s="420">
        <v>0</v>
      </c>
      <c r="L187" s="420">
        <v>0</v>
      </c>
      <c r="M187" s="420">
        <v>0</v>
      </c>
      <c r="N187" s="420"/>
    </row>
    <row r="188" spans="1:14" ht="15" customHeight="1" x14ac:dyDescent="0.25">
      <c r="A188" s="120"/>
      <c r="B188" s="413" t="s">
        <v>13</v>
      </c>
      <c r="C188" s="329">
        <v>2841</v>
      </c>
      <c r="D188" s="329">
        <v>2784</v>
      </c>
      <c r="E188" s="161">
        <f t="shared" si="21"/>
        <v>97.993664202745506</v>
      </c>
      <c r="F188" s="329">
        <v>2673</v>
      </c>
      <c r="G188" s="161">
        <f t="shared" si="22"/>
        <v>94.086589229144664</v>
      </c>
      <c r="H188" s="420">
        <v>0</v>
      </c>
      <c r="I188" s="420">
        <v>0</v>
      </c>
      <c r="J188" s="420">
        <v>0</v>
      </c>
      <c r="K188" s="420">
        <v>0</v>
      </c>
      <c r="L188" s="420">
        <v>0</v>
      </c>
      <c r="M188" s="420">
        <v>0</v>
      </c>
      <c r="N188" s="420"/>
    </row>
    <row r="189" spans="1:14" ht="15" customHeight="1" x14ac:dyDescent="0.25">
      <c r="A189" s="120"/>
      <c r="B189" s="413" t="s">
        <v>17</v>
      </c>
      <c r="C189" s="329">
        <v>15801</v>
      </c>
      <c r="D189" s="329">
        <v>15287</v>
      </c>
      <c r="E189" s="161">
        <f t="shared" si="21"/>
        <v>96.747041326498319</v>
      </c>
      <c r="F189" s="329">
        <v>14418</v>
      </c>
      <c r="G189" s="161">
        <f t="shared" si="22"/>
        <v>91.247389405733813</v>
      </c>
      <c r="H189" s="420">
        <v>0</v>
      </c>
      <c r="I189" s="420">
        <v>0</v>
      </c>
      <c r="J189" s="420">
        <v>0</v>
      </c>
      <c r="K189" s="420">
        <v>0</v>
      </c>
      <c r="L189" s="420">
        <v>0</v>
      </c>
      <c r="M189" s="420">
        <v>0</v>
      </c>
      <c r="N189" s="420"/>
    </row>
    <row r="190" spans="1:14" ht="15" customHeight="1" x14ac:dyDescent="0.25">
      <c r="A190" s="120"/>
      <c r="B190" s="413" t="s">
        <v>18</v>
      </c>
      <c r="C190" s="329">
        <v>31</v>
      </c>
      <c r="D190" s="329">
        <v>30</v>
      </c>
      <c r="E190" s="161">
        <f t="shared" si="21"/>
        <v>96.774193548387103</v>
      </c>
      <c r="F190" s="329">
        <v>29</v>
      </c>
      <c r="G190" s="161">
        <f t="shared" si="22"/>
        <v>93.548387096774192</v>
      </c>
      <c r="H190" s="420">
        <v>0</v>
      </c>
      <c r="I190" s="420">
        <v>0</v>
      </c>
      <c r="J190" s="420">
        <v>0</v>
      </c>
      <c r="K190" s="420">
        <v>0</v>
      </c>
      <c r="L190" s="420">
        <v>0</v>
      </c>
      <c r="M190" s="420">
        <v>0</v>
      </c>
      <c r="N190" s="420"/>
    </row>
    <row r="191" spans="1:14" ht="15" customHeight="1" x14ac:dyDescent="0.25">
      <c r="A191" s="120"/>
      <c r="B191" s="413" t="s">
        <v>19</v>
      </c>
      <c r="C191" s="329">
        <v>43</v>
      </c>
      <c r="D191" s="329">
        <v>42</v>
      </c>
      <c r="E191" s="161">
        <f t="shared" si="21"/>
        <v>97.674418604651152</v>
      </c>
      <c r="F191" s="329">
        <v>41</v>
      </c>
      <c r="G191" s="161">
        <f t="shared" si="22"/>
        <v>95.348837209302332</v>
      </c>
      <c r="H191" s="420">
        <v>0</v>
      </c>
      <c r="I191" s="420">
        <v>0</v>
      </c>
      <c r="J191" s="420">
        <v>0</v>
      </c>
      <c r="K191" s="420">
        <v>0</v>
      </c>
      <c r="L191" s="420">
        <v>0</v>
      </c>
      <c r="M191" s="420">
        <v>0</v>
      </c>
      <c r="N191" s="420"/>
    </row>
    <row r="192" spans="1:14" ht="13.8" thickBot="1" x14ac:dyDescent="0.3">
      <c r="A192" s="133"/>
      <c r="B192" s="133"/>
      <c r="C192" s="414"/>
      <c r="D192" s="414"/>
      <c r="E192" s="415"/>
      <c r="F192" s="414"/>
      <c r="G192" s="416"/>
      <c r="H192" s="414"/>
      <c r="I192" s="415"/>
      <c r="J192" s="414"/>
      <c r="K192" s="415"/>
      <c r="L192" s="414"/>
      <c r="M192" s="415"/>
      <c r="N192" s="415"/>
    </row>
    <row r="193" spans="1:14" x14ac:dyDescent="0.25">
      <c r="A193" s="120"/>
      <c r="B193" s="238" t="s">
        <v>163</v>
      </c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38"/>
      <c r="N193" s="238"/>
    </row>
    <row r="194" spans="1:14" x14ac:dyDescent="0.25">
      <c r="A194" s="120"/>
      <c r="B194" s="239" t="s">
        <v>164</v>
      </c>
      <c r="C194" s="239"/>
      <c r="D194" s="239"/>
      <c r="E194" s="239"/>
      <c r="F194" s="239"/>
      <c r="G194" s="239"/>
      <c r="H194" s="239"/>
      <c r="I194" s="239"/>
      <c r="J194" s="239"/>
      <c r="K194" s="239"/>
      <c r="L194" s="239"/>
      <c r="M194" s="239"/>
      <c r="N194" s="239"/>
    </row>
    <row r="195" spans="1:14" ht="13.8" thickBot="1" x14ac:dyDescent="0.3">
      <c r="A195" s="120"/>
      <c r="B195" s="120"/>
      <c r="C195" s="120"/>
      <c r="D195" s="120"/>
      <c r="E195" s="409"/>
      <c r="F195" s="120"/>
      <c r="G195" s="409"/>
      <c r="H195" s="120"/>
      <c r="I195" s="409"/>
      <c r="J195" s="120"/>
      <c r="K195" s="409"/>
      <c r="L195" s="120"/>
      <c r="M195" s="409"/>
      <c r="N195" s="409"/>
    </row>
    <row r="196" spans="1:14" ht="36.6" customHeight="1" thickBot="1" x14ac:dyDescent="0.3">
      <c r="A196" s="127"/>
      <c r="B196" s="317" t="s">
        <v>222</v>
      </c>
      <c r="C196" s="293" t="s">
        <v>25</v>
      </c>
      <c r="D196" s="357" t="s">
        <v>32</v>
      </c>
      <c r="E196" s="357"/>
      <c r="F196" s="357" t="s">
        <v>21</v>
      </c>
      <c r="G196" s="357"/>
      <c r="H196" s="357" t="s">
        <v>29</v>
      </c>
      <c r="I196" s="357"/>
      <c r="J196" s="357" t="s">
        <v>31</v>
      </c>
      <c r="K196" s="357"/>
      <c r="L196" s="357" t="s">
        <v>30</v>
      </c>
      <c r="M196" s="357"/>
      <c r="N196" s="358"/>
    </row>
    <row r="197" spans="1:14" ht="6.6" customHeight="1" x14ac:dyDescent="0.25">
      <c r="A197" s="128"/>
      <c r="B197" s="301"/>
      <c r="C197" s="298"/>
      <c r="D197" s="410"/>
      <c r="E197" s="410"/>
      <c r="F197" s="410"/>
      <c r="G197" s="410"/>
      <c r="H197" s="410"/>
      <c r="I197" s="410"/>
      <c r="J197" s="410"/>
      <c r="K197" s="410"/>
      <c r="L197" s="410"/>
      <c r="M197" s="410"/>
      <c r="N197" s="410"/>
    </row>
    <row r="198" spans="1:14" ht="43.2" customHeight="1" x14ac:dyDescent="0.25">
      <c r="A198" s="128"/>
      <c r="B198" s="301"/>
      <c r="C198" s="298"/>
      <c r="D198" s="302" t="s">
        <v>134</v>
      </c>
      <c r="E198" s="303" t="s">
        <v>118</v>
      </c>
      <c r="F198" s="302" t="s">
        <v>134</v>
      </c>
      <c r="G198" s="303" t="s">
        <v>118</v>
      </c>
      <c r="H198" s="302" t="s">
        <v>134</v>
      </c>
      <c r="I198" s="303" t="s">
        <v>118</v>
      </c>
      <c r="J198" s="302" t="s">
        <v>134</v>
      </c>
      <c r="K198" s="303" t="s">
        <v>118</v>
      </c>
      <c r="L198" s="302" t="s">
        <v>134</v>
      </c>
      <c r="M198" s="303" t="s">
        <v>118</v>
      </c>
      <c r="N198" s="303"/>
    </row>
    <row r="199" spans="1:14" ht="15" customHeight="1" x14ac:dyDescent="0.25">
      <c r="A199" s="128"/>
      <c r="B199" s="301"/>
      <c r="C199" s="298"/>
      <c r="D199" s="302"/>
      <c r="E199" s="303" t="s">
        <v>62</v>
      </c>
      <c r="F199" s="302"/>
      <c r="G199" s="303" t="s">
        <v>62</v>
      </c>
      <c r="H199" s="302"/>
      <c r="I199" s="303" t="s">
        <v>62</v>
      </c>
      <c r="J199" s="302"/>
      <c r="K199" s="303" t="s">
        <v>62</v>
      </c>
      <c r="L199" s="302"/>
      <c r="M199" s="303" t="s">
        <v>62</v>
      </c>
      <c r="N199" s="303"/>
    </row>
    <row r="200" spans="1:14" ht="4.8" customHeight="1" thickBot="1" x14ac:dyDescent="0.3">
      <c r="A200" s="133"/>
      <c r="B200" s="307"/>
      <c r="C200" s="308"/>
      <c r="D200" s="309"/>
      <c r="E200" s="310"/>
      <c r="F200" s="309"/>
      <c r="G200" s="310"/>
      <c r="H200" s="309"/>
      <c r="I200" s="310"/>
      <c r="J200" s="309"/>
      <c r="K200" s="310"/>
      <c r="L200" s="309"/>
      <c r="M200" s="310"/>
      <c r="N200" s="310"/>
    </row>
    <row r="201" spans="1:14" ht="4.8" customHeight="1" x14ac:dyDescent="0.25">
      <c r="A201" s="128"/>
      <c r="B201" s="312"/>
      <c r="C201" s="299"/>
      <c r="D201" s="302"/>
      <c r="E201" s="303"/>
      <c r="F201" s="302"/>
      <c r="G201" s="303"/>
      <c r="H201" s="302"/>
      <c r="I201" s="303"/>
      <c r="J201" s="302"/>
      <c r="K201" s="303"/>
      <c r="L201" s="302"/>
      <c r="M201" s="303"/>
      <c r="N201" s="303"/>
    </row>
    <row r="202" spans="1:14" x14ac:dyDescent="0.25">
      <c r="A202" s="286" t="s">
        <v>158</v>
      </c>
      <c r="B202" s="286"/>
      <c r="C202" s="286"/>
      <c r="D202" s="286"/>
      <c r="E202" s="286"/>
      <c r="F202" s="286"/>
      <c r="G202" s="286"/>
      <c r="H202" s="286"/>
      <c r="I202" s="286"/>
      <c r="J202" s="286"/>
      <c r="K202" s="286"/>
      <c r="L202" s="286"/>
      <c r="M202" s="286"/>
      <c r="N202" s="286"/>
    </row>
    <row r="203" spans="1:14" x14ac:dyDescent="0.25">
      <c r="A203" s="287" t="s">
        <v>159</v>
      </c>
      <c r="B203" s="286"/>
      <c r="C203" s="286"/>
      <c r="D203" s="286"/>
      <c r="E203" s="286"/>
      <c r="F203" s="286"/>
      <c r="G203" s="286"/>
      <c r="H203" s="286"/>
      <c r="I203" s="286"/>
      <c r="J203" s="286"/>
      <c r="K203" s="286"/>
      <c r="L203" s="286"/>
      <c r="M203" s="286"/>
      <c r="N203" s="286"/>
    </row>
    <row r="204" spans="1:14" s="236" customFormat="1" ht="4.8" customHeight="1" x14ac:dyDescent="0.25">
      <c r="A204" s="418"/>
      <c r="B204" s="325"/>
      <c r="C204" s="325"/>
      <c r="D204" s="325"/>
      <c r="E204" s="325"/>
      <c r="F204" s="325"/>
      <c r="G204" s="325"/>
      <c r="H204" s="325"/>
      <c r="I204" s="325"/>
      <c r="J204" s="325"/>
      <c r="K204" s="325"/>
      <c r="L204" s="325"/>
      <c r="M204" s="325"/>
      <c r="N204" s="325"/>
    </row>
    <row r="205" spans="1:14" ht="15" customHeight="1" x14ac:dyDescent="0.25">
      <c r="A205" s="120"/>
      <c r="B205" s="30" t="s">
        <v>38</v>
      </c>
      <c r="C205" s="326">
        <f>SUM(C208:C223)</f>
        <v>51870</v>
      </c>
      <c r="D205" s="326">
        <f>SUM(D208:D223)</f>
        <v>49703</v>
      </c>
      <c r="E205" s="417">
        <f>D205/C205*100</f>
        <v>95.822247927511086</v>
      </c>
      <c r="F205" s="419">
        <v>0</v>
      </c>
      <c r="G205" s="419">
        <v>0</v>
      </c>
      <c r="H205" s="419">
        <v>0</v>
      </c>
      <c r="I205" s="419">
        <v>0</v>
      </c>
      <c r="J205" s="419">
        <v>0</v>
      </c>
      <c r="K205" s="419">
        <v>0</v>
      </c>
      <c r="L205" s="419">
        <v>0</v>
      </c>
      <c r="M205" s="419">
        <v>0</v>
      </c>
      <c r="N205" s="419"/>
    </row>
    <row r="206" spans="1:14" ht="15" customHeight="1" x14ac:dyDescent="0.25">
      <c r="A206" s="120"/>
      <c r="B206" s="36" t="s">
        <v>39</v>
      </c>
      <c r="C206" s="326"/>
      <c r="D206" s="326"/>
      <c r="E206" s="417"/>
      <c r="F206" s="419"/>
      <c r="G206" s="419"/>
      <c r="H206" s="419"/>
      <c r="I206" s="419"/>
      <c r="J206" s="419"/>
      <c r="K206" s="419"/>
      <c r="L206" s="419"/>
      <c r="M206" s="419"/>
      <c r="N206" s="419"/>
    </row>
    <row r="207" spans="1:14" ht="4.8" customHeight="1" x14ac:dyDescent="0.25">
      <c r="A207" s="120"/>
      <c r="B207" s="30"/>
      <c r="C207" s="326"/>
      <c r="D207" s="326"/>
      <c r="E207" s="417"/>
      <c r="F207" s="419"/>
      <c r="G207" s="419"/>
      <c r="H207" s="419"/>
      <c r="I207" s="419"/>
      <c r="J207" s="419"/>
      <c r="K207" s="419"/>
      <c r="L207" s="419"/>
      <c r="M207" s="419"/>
      <c r="N207" s="419"/>
    </row>
    <row r="208" spans="1:14" ht="15" customHeight="1" x14ac:dyDescent="0.25">
      <c r="A208" s="120"/>
      <c r="B208" s="413" t="s">
        <v>16</v>
      </c>
      <c r="C208" s="329">
        <v>5705</v>
      </c>
      <c r="D208" s="329">
        <v>5389</v>
      </c>
      <c r="E208" s="161">
        <f>+D208/$C208*100</f>
        <v>94.460999123575803</v>
      </c>
      <c r="F208" s="420">
        <v>0</v>
      </c>
      <c r="G208" s="420">
        <v>0</v>
      </c>
      <c r="H208" s="420">
        <v>0</v>
      </c>
      <c r="I208" s="420">
        <v>0</v>
      </c>
      <c r="J208" s="420">
        <v>0</v>
      </c>
      <c r="K208" s="420">
        <v>0</v>
      </c>
      <c r="L208" s="420">
        <v>0</v>
      </c>
      <c r="M208" s="420">
        <v>0</v>
      </c>
      <c r="N208" s="420"/>
    </row>
    <row r="209" spans="1:14" ht="15" customHeight="1" x14ac:dyDescent="0.25">
      <c r="A209" s="120"/>
      <c r="B209" s="413" t="s">
        <v>4</v>
      </c>
      <c r="C209" s="329">
        <v>1137</v>
      </c>
      <c r="D209" s="329">
        <v>1063</v>
      </c>
      <c r="E209" s="161">
        <f t="shared" ref="E209:E223" si="23">+D209/$C209*100</f>
        <v>93.491644678979767</v>
      </c>
      <c r="F209" s="420">
        <v>0</v>
      </c>
      <c r="G209" s="420">
        <v>0</v>
      </c>
      <c r="H209" s="420">
        <v>0</v>
      </c>
      <c r="I209" s="420">
        <v>0</v>
      </c>
      <c r="J209" s="420">
        <v>0</v>
      </c>
      <c r="K209" s="420">
        <v>0</v>
      </c>
      <c r="L209" s="420">
        <v>0</v>
      </c>
      <c r="M209" s="420">
        <v>0</v>
      </c>
      <c r="N209" s="420"/>
    </row>
    <row r="210" spans="1:14" ht="15" customHeight="1" x14ac:dyDescent="0.25">
      <c r="A210" s="120"/>
      <c r="B210" s="413" t="s">
        <v>5</v>
      </c>
      <c r="C210" s="329">
        <v>436</v>
      </c>
      <c r="D210" s="329">
        <v>414</v>
      </c>
      <c r="E210" s="161">
        <f t="shared" si="23"/>
        <v>94.954128440366972</v>
      </c>
      <c r="F210" s="420">
        <v>0</v>
      </c>
      <c r="G210" s="420">
        <v>0</v>
      </c>
      <c r="H210" s="420">
        <v>0</v>
      </c>
      <c r="I210" s="420">
        <v>0</v>
      </c>
      <c r="J210" s="420">
        <v>0</v>
      </c>
      <c r="K210" s="420">
        <v>0</v>
      </c>
      <c r="L210" s="420">
        <v>0</v>
      </c>
      <c r="M210" s="420">
        <v>0</v>
      </c>
      <c r="N210" s="420"/>
    </row>
    <row r="211" spans="1:14" ht="15" customHeight="1" x14ac:dyDescent="0.25">
      <c r="A211" s="120"/>
      <c r="B211" s="413" t="s">
        <v>6</v>
      </c>
      <c r="C211" s="329">
        <v>903</v>
      </c>
      <c r="D211" s="329">
        <v>867</v>
      </c>
      <c r="E211" s="161">
        <f t="shared" si="23"/>
        <v>96.013289036544847</v>
      </c>
      <c r="F211" s="420">
        <v>0</v>
      </c>
      <c r="G211" s="420">
        <v>0</v>
      </c>
      <c r="H211" s="420">
        <v>0</v>
      </c>
      <c r="I211" s="420">
        <v>0</v>
      </c>
      <c r="J211" s="420">
        <v>0</v>
      </c>
      <c r="K211" s="420">
        <v>0</v>
      </c>
      <c r="L211" s="420">
        <v>0</v>
      </c>
      <c r="M211" s="420">
        <v>0</v>
      </c>
      <c r="N211" s="420"/>
    </row>
    <row r="212" spans="1:14" ht="15" customHeight="1" x14ac:dyDescent="0.25">
      <c r="A212" s="120"/>
      <c r="B212" s="413" t="s">
        <v>7</v>
      </c>
      <c r="C212" s="329">
        <v>787</v>
      </c>
      <c r="D212" s="329">
        <v>757</v>
      </c>
      <c r="E212" s="161">
        <f t="shared" si="23"/>
        <v>96.188055908513334</v>
      </c>
      <c r="F212" s="420">
        <v>0</v>
      </c>
      <c r="G212" s="420">
        <v>0</v>
      </c>
      <c r="H212" s="420">
        <v>0</v>
      </c>
      <c r="I212" s="420">
        <v>0</v>
      </c>
      <c r="J212" s="420">
        <v>0</v>
      </c>
      <c r="K212" s="420">
        <v>0</v>
      </c>
      <c r="L212" s="420">
        <v>0</v>
      </c>
      <c r="M212" s="420">
        <v>0</v>
      </c>
      <c r="N212" s="420"/>
    </row>
    <row r="213" spans="1:14" ht="15" customHeight="1" x14ac:dyDescent="0.25">
      <c r="A213" s="120"/>
      <c r="B213" s="413" t="s">
        <v>8</v>
      </c>
      <c r="C213" s="329">
        <v>701</v>
      </c>
      <c r="D213" s="329">
        <v>673</v>
      </c>
      <c r="E213" s="161">
        <f t="shared" si="23"/>
        <v>96.005706134094154</v>
      </c>
      <c r="F213" s="420">
        <v>0</v>
      </c>
      <c r="G213" s="420">
        <v>0</v>
      </c>
      <c r="H213" s="420">
        <v>0</v>
      </c>
      <c r="I213" s="420">
        <v>0</v>
      </c>
      <c r="J213" s="420">
        <v>0</v>
      </c>
      <c r="K213" s="420">
        <v>0</v>
      </c>
      <c r="L213" s="420">
        <v>0</v>
      </c>
      <c r="M213" s="420">
        <v>0</v>
      </c>
      <c r="N213" s="420"/>
    </row>
    <row r="214" spans="1:14" ht="15" customHeight="1" x14ac:dyDescent="0.25">
      <c r="A214" s="120"/>
      <c r="B214" s="413" t="s">
        <v>11</v>
      </c>
      <c r="C214" s="329">
        <v>3431</v>
      </c>
      <c r="D214" s="329">
        <v>3268</v>
      </c>
      <c r="E214" s="161">
        <f t="shared" si="23"/>
        <v>95.24919848440689</v>
      </c>
      <c r="F214" s="420">
        <v>0</v>
      </c>
      <c r="G214" s="420">
        <v>0</v>
      </c>
      <c r="H214" s="420">
        <v>0</v>
      </c>
      <c r="I214" s="420">
        <v>0</v>
      </c>
      <c r="J214" s="420">
        <v>0</v>
      </c>
      <c r="K214" s="420">
        <v>0</v>
      </c>
      <c r="L214" s="420">
        <v>0</v>
      </c>
      <c r="M214" s="420">
        <v>0</v>
      </c>
      <c r="N214" s="420"/>
    </row>
    <row r="215" spans="1:14" ht="15" customHeight="1" x14ac:dyDescent="0.25">
      <c r="A215" s="120"/>
      <c r="B215" s="413" t="s">
        <v>9</v>
      </c>
      <c r="C215" s="329">
        <v>1409</v>
      </c>
      <c r="D215" s="329">
        <v>1345</v>
      </c>
      <c r="E215" s="161">
        <f t="shared" si="23"/>
        <v>95.457771469127039</v>
      </c>
      <c r="F215" s="420">
        <v>0</v>
      </c>
      <c r="G215" s="420">
        <v>0</v>
      </c>
      <c r="H215" s="420">
        <v>0</v>
      </c>
      <c r="I215" s="420">
        <v>0</v>
      </c>
      <c r="J215" s="420">
        <v>0</v>
      </c>
      <c r="K215" s="420">
        <v>0</v>
      </c>
      <c r="L215" s="420">
        <v>0</v>
      </c>
      <c r="M215" s="420">
        <v>0</v>
      </c>
      <c r="N215" s="420"/>
    </row>
    <row r="216" spans="1:14" ht="15" customHeight="1" x14ac:dyDescent="0.25">
      <c r="A216" s="120"/>
      <c r="B216" s="413" t="s">
        <v>10</v>
      </c>
      <c r="C216" s="329">
        <v>59</v>
      </c>
      <c r="D216" s="329">
        <v>57</v>
      </c>
      <c r="E216" s="161">
        <f t="shared" si="23"/>
        <v>96.610169491525426</v>
      </c>
      <c r="F216" s="420">
        <v>0</v>
      </c>
      <c r="G216" s="420">
        <v>0</v>
      </c>
      <c r="H216" s="420">
        <v>0</v>
      </c>
      <c r="I216" s="420">
        <v>0</v>
      </c>
      <c r="J216" s="420">
        <v>0</v>
      </c>
      <c r="K216" s="420">
        <v>0</v>
      </c>
      <c r="L216" s="420">
        <v>0</v>
      </c>
      <c r="M216" s="420">
        <v>0</v>
      </c>
      <c r="N216" s="420"/>
    </row>
    <row r="217" spans="1:14" ht="15" customHeight="1" x14ac:dyDescent="0.25">
      <c r="A217" s="120"/>
      <c r="B217" s="413" t="s">
        <v>14</v>
      </c>
      <c r="C217" s="329">
        <v>14461</v>
      </c>
      <c r="D217" s="329">
        <v>13951</v>
      </c>
      <c r="E217" s="161">
        <f t="shared" si="23"/>
        <v>96.473272941013761</v>
      </c>
      <c r="F217" s="420">
        <v>0</v>
      </c>
      <c r="G217" s="420">
        <v>0</v>
      </c>
      <c r="H217" s="420">
        <v>0</v>
      </c>
      <c r="I217" s="420">
        <v>0</v>
      </c>
      <c r="J217" s="420">
        <v>0</v>
      </c>
      <c r="K217" s="420">
        <v>0</v>
      </c>
      <c r="L217" s="420">
        <v>0</v>
      </c>
      <c r="M217" s="420">
        <v>0</v>
      </c>
      <c r="N217" s="420"/>
    </row>
    <row r="218" spans="1:14" ht="15" customHeight="1" x14ac:dyDescent="0.25">
      <c r="A218" s="120"/>
      <c r="B218" s="413" t="s">
        <v>15</v>
      </c>
      <c r="C218" s="329">
        <v>303</v>
      </c>
      <c r="D218" s="329">
        <v>289</v>
      </c>
      <c r="E218" s="161">
        <f t="shared" si="23"/>
        <v>95.379537953795378</v>
      </c>
      <c r="F218" s="420">
        <v>0</v>
      </c>
      <c r="G218" s="420">
        <v>0</v>
      </c>
      <c r="H218" s="420">
        <v>0</v>
      </c>
      <c r="I218" s="420">
        <v>0</v>
      </c>
      <c r="J218" s="420">
        <v>0</v>
      </c>
      <c r="K218" s="420">
        <v>0</v>
      </c>
      <c r="L218" s="420">
        <v>0</v>
      </c>
      <c r="M218" s="420">
        <v>0</v>
      </c>
      <c r="N218" s="420"/>
    </row>
    <row r="219" spans="1:14" ht="15" customHeight="1" x14ac:dyDescent="0.25">
      <c r="A219" s="120"/>
      <c r="B219" s="413" t="s">
        <v>12</v>
      </c>
      <c r="C219" s="329">
        <v>2010</v>
      </c>
      <c r="D219" s="329">
        <v>1959</v>
      </c>
      <c r="E219" s="161">
        <f t="shared" si="23"/>
        <v>97.462686567164184</v>
      </c>
      <c r="F219" s="420">
        <v>0</v>
      </c>
      <c r="G219" s="420">
        <v>0</v>
      </c>
      <c r="H219" s="420">
        <v>0</v>
      </c>
      <c r="I219" s="420">
        <v>0</v>
      </c>
      <c r="J219" s="420">
        <v>0</v>
      </c>
      <c r="K219" s="420">
        <v>0</v>
      </c>
      <c r="L219" s="420">
        <v>0</v>
      </c>
      <c r="M219" s="420">
        <v>0</v>
      </c>
      <c r="N219" s="420"/>
    </row>
    <row r="220" spans="1:14" ht="15" customHeight="1" x14ac:dyDescent="0.25">
      <c r="A220" s="120"/>
      <c r="B220" s="413" t="s">
        <v>13</v>
      </c>
      <c r="C220" s="329">
        <v>2980</v>
      </c>
      <c r="D220" s="329">
        <v>2895</v>
      </c>
      <c r="E220" s="161">
        <f t="shared" si="23"/>
        <v>97.147651006711413</v>
      </c>
      <c r="F220" s="420">
        <v>0</v>
      </c>
      <c r="G220" s="420">
        <v>0</v>
      </c>
      <c r="H220" s="420">
        <v>0</v>
      </c>
      <c r="I220" s="420">
        <v>0</v>
      </c>
      <c r="J220" s="420">
        <v>0</v>
      </c>
      <c r="K220" s="420">
        <v>0</v>
      </c>
      <c r="L220" s="420">
        <v>0</v>
      </c>
      <c r="M220" s="420">
        <v>0</v>
      </c>
      <c r="N220" s="420"/>
    </row>
    <row r="221" spans="1:14" ht="15" customHeight="1" x14ac:dyDescent="0.25">
      <c r="A221" s="120"/>
      <c r="B221" s="413" t="s">
        <v>17</v>
      </c>
      <c r="C221" s="329">
        <v>17437</v>
      </c>
      <c r="D221" s="329">
        <v>16670</v>
      </c>
      <c r="E221" s="161">
        <f t="shared" si="23"/>
        <v>95.601307564374608</v>
      </c>
      <c r="F221" s="420">
        <v>0</v>
      </c>
      <c r="G221" s="420">
        <v>0</v>
      </c>
      <c r="H221" s="420">
        <v>0</v>
      </c>
      <c r="I221" s="420">
        <v>0</v>
      </c>
      <c r="J221" s="420">
        <v>0</v>
      </c>
      <c r="K221" s="420">
        <v>0</v>
      </c>
      <c r="L221" s="420">
        <v>0</v>
      </c>
      <c r="M221" s="420">
        <v>0</v>
      </c>
      <c r="N221" s="420"/>
    </row>
    <row r="222" spans="1:14" ht="15" customHeight="1" x14ac:dyDescent="0.25">
      <c r="A222" s="120"/>
      <c r="B222" s="413" t="s">
        <v>18</v>
      </c>
      <c r="C222" s="329">
        <v>41</v>
      </c>
      <c r="D222" s="329">
        <v>39</v>
      </c>
      <c r="E222" s="161">
        <f t="shared" si="23"/>
        <v>95.121951219512198</v>
      </c>
      <c r="F222" s="420">
        <v>0</v>
      </c>
      <c r="G222" s="420">
        <v>0</v>
      </c>
      <c r="H222" s="420">
        <v>0</v>
      </c>
      <c r="I222" s="420">
        <v>0</v>
      </c>
      <c r="J222" s="420">
        <v>0</v>
      </c>
      <c r="K222" s="420">
        <v>0</v>
      </c>
      <c r="L222" s="420">
        <v>0</v>
      </c>
      <c r="M222" s="420">
        <v>0</v>
      </c>
      <c r="N222" s="420"/>
    </row>
    <row r="223" spans="1:14" ht="15" customHeight="1" x14ac:dyDescent="0.25">
      <c r="A223" s="120"/>
      <c r="B223" s="413" t="s">
        <v>19</v>
      </c>
      <c r="C223" s="329">
        <v>70</v>
      </c>
      <c r="D223" s="329">
        <v>67</v>
      </c>
      <c r="E223" s="161">
        <f t="shared" si="23"/>
        <v>95.714285714285722</v>
      </c>
      <c r="F223" s="420">
        <v>0</v>
      </c>
      <c r="G223" s="420">
        <v>0</v>
      </c>
      <c r="H223" s="420">
        <v>0</v>
      </c>
      <c r="I223" s="420">
        <v>0</v>
      </c>
      <c r="J223" s="420">
        <v>0</v>
      </c>
      <c r="K223" s="420">
        <v>0</v>
      </c>
      <c r="L223" s="420">
        <v>0</v>
      </c>
      <c r="M223" s="420">
        <v>0</v>
      </c>
      <c r="N223" s="420"/>
    </row>
    <row r="224" spans="1:14" ht="13.8" thickBot="1" x14ac:dyDescent="0.3">
      <c r="A224" s="133"/>
      <c r="B224" s="133"/>
      <c r="C224" s="414"/>
      <c r="D224" s="414"/>
      <c r="E224" s="415"/>
      <c r="F224" s="414"/>
      <c r="G224" s="416"/>
      <c r="H224" s="414"/>
      <c r="I224" s="415"/>
      <c r="J224" s="414"/>
      <c r="K224" s="415"/>
      <c r="L224" s="414"/>
      <c r="M224" s="415"/>
      <c r="N224" s="415"/>
    </row>
    <row r="225" spans="1:15" x14ac:dyDescent="0.25">
      <c r="B225" s="288"/>
      <c r="C225" s="289"/>
      <c r="D225" s="289"/>
      <c r="E225" s="289"/>
      <c r="F225" s="289"/>
      <c r="G225" s="289"/>
      <c r="H225" s="289"/>
      <c r="I225" s="289"/>
      <c r="J225" s="289"/>
      <c r="K225" s="289"/>
      <c r="L225" s="289"/>
      <c r="M225" s="289"/>
      <c r="N225" s="216"/>
    </row>
    <row r="226" spans="1:15" x14ac:dyDescent="0.25">
      <c r="C226" s="221"/>
      <c r="D226" s="221"/>
      <c r="F226" s="221"/>
      <c r="H226" s="221"/>
      <c r="J226" s="221"/>
      <c r="L226" s="221"/>
    </row>
    <row r="227" spans="1:15" x14ac:dyDescent="0.25">
      <c r="C227" s="221"/>
      <c r="D227" s="221"/>
      <c r="F227" s="221"/>
      <c r="H227" s="221"/>
      <c r="J227" s="221"/>
      <c r="L227" s="221"/>
    </row>
    <row r="228" spans="1:15" x14ac:dyDescent="0.25">
      <c r="C228" s="221"/>
      <c r="D228" s="221"/>
      <c r="F228" s="221"/>
      <c r="H228" s="221"/>
      <c r="J228" s="221"/>
      <c r="L228" s="221"/>
    </row>
    <row r="229" spans="1:15" x14ac:dyDescent="0.25">
      <c r="C229" s="221"/>
      <c r="D229" s="221"/>
      <c r="F229" s="221"/>
      <c r="H229" s="221"/>
      <c r="J229" s="221"/>
      <c r="L229" s="221"/>
    </row>
    <row r="230" spans="1:15" x14ac:dyDescent="0.25">
      <c r="C230" s="221"/>
      <c r="D230" s="221"/>
      <c r="F230" s="221"/>
      <c r="H230" s="221"/>
      <c r="J230" s="221"/>
      <c r="L230" s="221"/>
    </row>
    <row r="231" spans="1:15" x14ac:dyDescent="0.25">
      <c r="C231" s="221"/>
      <c r="D231" s="221"/>
      <c r="F231" s="221"/>
      <c r="H231" s="221"/>
      <c r="J231" s="221"/>
      <c r="L231" s="221"/>
    </row>
    <row r="232" spans="1:15" x14ac:dyDescent="0.25">
      <c r="C232" s="221"/>
      <c r="D232" s="221"/>
      <c r="F232" s="221"/>
      <c r="H232" s="221"/>
      <c r="J232" s="221"/>
      <c r="L232" s="221"/>
    </row>
    <row r="233" spans="1:15" x14ac:dyDescent="0.25">
      <c r="C233" s="221"/>
      <c r="D233" s="221"/>
      <c r="F233" s="221"/>
      <c r="H233" s="221"/>
      <c r="J233" s="221"/>
      <c r="L233" s="221"/>
    </row>
    <row r="234" spans="1:15" x14ac:dyDescent="0.25">
      <c r="C234" s="221"/>
      <c r="D234" s="221"/>
      <c r="F234" s="221"/>
      <c r="H234" s="221"/>
      <c r="J234" s="221"/>
      <c r="L234" s="221"/>
    </row>
    <row r="235" spans="1:15" x14ac:dyDescent="0.25">
      <c r="C235" s="221"/>
      <c r="D235" s="221"/>
      <c r="F235" s="221"/>
      <c r="H235" s="221"/>
      <c r="J235" s="221"/>
      <c r="L235" s="221"/>
    </row>
    <row r="236" spans="1:15" x14ac:dyDescent="0.25">
      <c r="C236" s="221"/>
      <c r="D236" s="221"/>
      <c r="F236" s="221"/>
      <c r="H236" s="221"/>
      <c r="J236" s="221"/>
      <c r="L236" s="221"/>
    </row>
    <row r="237" spans="1:15" s="220" customFormat="1" x14ac:dyDescent="0.25">
      <c r="A237" s="213"/>
      <c r="B237" s="213"/>
      <c r="C237" s="221"/>
      <c r="D237" s="221"/>
      <c r="F237" s="221"/>
      <c r="H237" s="221"/>
      <c r="J237" s="221"/>
      <c r="L237" s="221"/>
      <c r="O237" s="213"/>
    </row>
    <row r="238" spans="1:15" s="220" customFormat="1" x14ac:dyDescent="0.25">
      <c r="A238" s="213"/>
      <c r="B238" s="213"/>
      <c r="C238" s="221"/>
      <c r="D238" s="221"/>
      <c r="F238" s="221"/>
      <c r="H238" s="221"/>
      <c r="J238" s="221"/>
      <c r="L238" s="221"/>
      <c r="O238" s="213"/>
    </row>
    <row r="239" spans="1:15" s="220" customFormat="1" x14ac:dyDescent="0.25">
      <c r="A239" s="213"/>
      <c r="B239" s="213"/>
      <c r="C239" s="221"/>
      <c r="D239" s="221"/>
      <c r="F239" s="221"/>
      <c r="H239" s="221"/>
      <c r="J239" s="221"/>
      <c r="L239" s="221"/>
      <c r="O239" s="213"/>
    </row>
    <row r="240" spans="1:15" s="220" customFormat="1" x14ac:dyDescent="0.25">
      <c r="A240" s="213"/>
      <c r="B240" s="213"/>
      <c r="C240" s="221"/>
      <c r="D240" s="221"/>
      <c r="F240" s="221"/>
      <c r="H240" s="221"/>
      <c r="J240" s="221"/>
      <c r="L240" s="221"/>
      <c r="O240" s="213"/>
    </row>
    <row r="241" spans="1:15" s="220" customFormat="1" x14ac:dyDescent="0.25">
      <c r="A241" s="213"/>
      <c r="B241" s="213"/>
      <c r="C241" s="221"/>
      <c r="D241" s="221"/>
      <c r="F241" s="221"/>
      <c r="H241" s="221"/>
      <c r="J241" s="221"/>
      <c r="L241" s="221"/>
      <c r="O241" s="213"/>
    </row>
    <row r="242" spans="1:15" s="220" customFormat="1" x14ac:dyDescent="0.25">
      <c r="A242" s="213"/>
      <c r="B242" s="213"/>
      <c r="C242" s="221"/>
      <c r="D242" s="221"/>
      <c r="F242" s="221"/>
      <c r="H242" s="221"/>
      <c r="J242" s="221"/>
      <c r="L242" s="221"/>
      <c r="O242" s="213"/>
    </row>
    <row r="243" spans="1:15" s="220" customFormat="1" x14ac:dyDescent="0.25">
      <c r="A243" s="213"/>
      <c r="B243" s="213"/>
      <c r="C243" s="221"/>
      <c r="D243" s="221"/>
      <c r="F243" s="221"/>
      <c r="H243" s="221"/>
      <c r="J243" s="221"/>
      <c r="L243" s="221"/>
      <c r="O243" s="213"/>
    </row>
    <row r="244" spans="1:15" s="220" customFormat="1" x14ac:dyDescent="0.25">
      <c r="A244" s="213"/>
      <c r="B244" s="213"/>
      <c r="C244" s="221"/>
      <c r="D244" s="221"/>
      <c r="F244" s="221"/>
      <c r="H244" s="221"/>
      <c r="J244" s="221"/>
      <c r="L244" s="221"/>
      <c r="O244" s="213"/>
    </row>
    <row r="245" spans="1:15" s="220" customFormat="1" x14ac:dyDescent="0.25">
      <c r="A245" s="213"/>
      <c r="B245" s="213"/>
      <c r="C245" s="221"/>
      <c r="D245" s="221"/>
      <c r="F245" s="221"/>
      <c r="H245" s="221"/>
      <c r="J245" s="221"/>
      <c r="L245" s="221"/>
      <c r="O245" s="213"/>
    </row>
    <row r="246" spans="1:15" s="220" customFormat="1" x14ac:dyDescent="0.25">
      <c r="A246" s="213"/>
      <c r="B246" s="213"/>
      <c r="C246" s="221"/>
      <c r="D246" s="221"/>
      <c r="F246" s="221"/>
      <c r="H246" s="221"/>
      <c r="J246" s="221"/>
      <c r="L246" s="221"/>
      <c r="O246" s="213"/>
    </row>
    <row r="247" spans="1:15" s="220" customFormat="1" x14ac:dyDescent="0.25">
      <c r="A247" s="213"/>
      <c r="B247" s="213"/>
      <c r="C247" s="221"/>
      <c r="D247" s="221"/>
      <c r="F247" s="221"/>
      <c r="H247" s="221"/>
      <c r="J247" s="221"/>
      <c r="L247" s="221"/>
      <c r="O247" s="213"/>
    </row>
    <row r="248" spans="1:15" s="220" customFormat="1" x14ac:dyDescent="0.25">
      <c r="A248" s="213"/>
      <c r="B248" s="213"/>
      <c r="C248" s="221"/>
      <c r="D248" s="221"/>
      <c r="F248" s="221"/>
      <c r="H248" s="221"/>
      <c r="J248" s="221"/>
      <c r="L248" s="221"/>
      <c r="O248" s="213"/>
    </row>
    <row r="249" spans="1:15" s="220" customFormat="1" x14ac:dyDescent="0.25">
      <c r="A249" s="213"/>
      <c r="B249" s="213"/>
      <c r="C249" s="221"/>
      <c r="D249" s="221"/>
      <c r="F249" s="221"/>
      <c r="H249" s="221"/>
      <c r="J249" s="221"/>
      <c r="L249" s="221"/>
      <c r="O249" s="213"/>
    </row>
    <row r="250" spans="1:15" s="220" customFormat="1" x14ac:dyDescent="0.25">
      <c r="A250" s="213"/>
      <c r="B250" s="213"/>
      <c r="C250" s="221"/>
      <c r="D250" s="221"/>
      <c r="F250" s="221"/>
      <c r="H250" s="221"/>
      <c r="J250" s="221"/>
      <c r="L250" s="221"/>
      <c r="O250" s="213"/>
    </row>
    <row r="251" spans="1:15" s="220" customFormat="1" x14ac:dyDescent="0.25">
      <c r="A251" s="213"/>
      <c r="B251" s="213"/>
      <c r="C251" s="221"/>
      <c r="D251" s="221"/>
      <c r="F251" s="221"/>
      <c r="H251" s="221"/>
      <c r="J251" s="221"/>
      <c r="L251" s="221"/>
      <c r="O251" s="213"/>
    </row>
    <row r="252" spans="1:15" s="220" customFormat="1" x14ac:dyDescent="0.25">
      <c r="A252" s="213"/>
      <c r="B252" s="213"/>
      <c r="C252" s="221"/>
      <c r="D252" s="221"/>
      <c r="F252" s="221"/>
      <c r="H252" s="221"/>
      <c r="J252" s="221"/>
      <c r="L252" s="221"/>
      <c r="O252" s="213"/>
    </row>
    <row r="253" spans="1:15" s="220" customFormat="1" x14ac:dyDescent="0.25">
      <c r="A253" s="213"/>
      <c r="B253" s="213"/>
      <c r="C253" s="221"/>
      <c r="D253" s="221"/>
      <c r="F253" s="221"/>
      <c r="H253" s="221"/>
      <c r="J253" s="221"/>
      <c r="L253" s="221"/>
      <c r="O253" s="213"/>
    </row>
    <row r="254" spans="1:15" s="220" customFormat="1" x14ac:dyDescent="0.25">
      <c r="A254" s="213"/>
      <c r="B254" s="213"/>
      <c r="C254" s="221"/>
      <c r="D254" s="221"/>
      <c r="F254" s="221"/>
      <c r="H254" s="221"/>
      <c r="J254" s="221"/>
      <c r="L254" s="221"/>
      <c r="O254" s="213"/>
    </row>
    <row r="255" spans="1:15" s="220" customFormat="1" x14ac:dyDescent="0.25">
      <c r="A255" s="213"/>
      <c r="B255" s="213"/>
      <c r="C255" s="221"/>
      <c r="D255" s="221"/>
      <c r="F255" s="221"/>
      <c r="H255" s="221"/>
      <c r="J255" s="221"/>
      <c r="L255" s="221"/>
      <c r="O255" s="213"/>
    </row>
    <row r="256" spans="1:15" s="220" customFormat="1" x14ac:dyDescent="0.25">
      <c r="A256" s="213"/>
      <c r="B256" s="213"/>
      <c r="C256" s="221"/>
      <c r="D256" s="221"/>
      <c r="F256" s="221"/>
      <c r="H256" s="221"/>
      <c r="J256" s="221"/>
      <c r="L256" s="221"/>
      <c r="O256" s="213"/>
    </row>
    <row r="257" spans="1:15" s="220" customFormat="1" x14ac:dyDescent="0.25">
      <c r="A257" s="213"/>
      <c r="B257" s="213"/>
      <c r="C257" s="221"/>
      <c r="D257" s="221"/>
      <c r="F257" s="221"/>
      <c r="H257" s="221"/>
      <c r="J257" s="221"/>
      <c r="L257" s="221"/>
      <c r="O257" s="213"/>
    </row>
    <row r="258" spans="1:15" s="220" customFormat="1" x14ac:dyDescent="0.25">
      <c r="A258" s="213"/>
      <c r="B258" s="213"/>
      <c r="C258" s="221"/>
      <c r="D258" s="221"/>
      <c r="F258" s="221"/>
      <c r="H258" s="221"/>
      <c r="J258" s="221"/>
      <c r="L258" s="221"/>
      <c r="O258" s="213"/>
    </row>
    <row r="259" spans="1:15" s="220" customFormat="1" x14ac:dyDescent="0.25">
      <c r="A259" s="213"/>
      <c r="B259" s="213"/>
      <c r="C259" s="221"/>
      <c r="D259" s="221"/>
      <c r="F259" s="221"/>
      <c r="H259" s="221"/>
      <c r="J259" s="221"/>
      <c r="L259" s="221"/>
      <c r="O259" s="213"/>
    </row>
    <row r="260" spans="1:15" s="220" customFormat="1" x14ac:dyDescent="0.25">
      <c r="A260" s="213"/>
      <c r="B260" s="213"/>
      <c r="C260" s="221"/>
      <c r="D260" s="221"/>
      <c r="F260" s="221"/>
      <c r="H260" s="221"/>
      <c r="J260" s="221"/>
      <c r="L260" s="221"/>
      <c r="O260" s="213"/>
    </row>
    <row r="261" spans="1:15" s="220" customFormat="1" x14ac:dyDescent="0.25">
      <c r="A261" s="213"/>
      <c r="B261" s="213"/>
      <c r="C261" s="221"/>
      <c r="D261" s="221"/>
      <c r="F261" s="221"/>
      <c r="H261" s="221"/>
      <c r="J261" s="221"/>
      <c r="L261" s="221"/>
      <c r="O261" s="213"/>
    </row>
    <row r="262" spans="1:15" s="220" customFormat="1" x14ac:dyDescent="0.25">
      <c r="A262" s="213"/>
      <c r="B262" s="213"/>
      <c r="C262" s="221"/>
      <c r="D262" s="221"/>
      <c r="F262" s="221"/>
      <c r="H262" s="221"/>
      <c r="J262" s="221"/>
      <c r="L262" s="221"/>
      <c r="O262" s="213"/>
    </row>
    <row r="263" spans="1:15" s="220" customFormat="1" x14ac:dyDescent="0.25">
      <c r="A263" s="213"/>
      <c r="B263" s="213"/>
      <c r="C263" s="221"/>
      <c r="D263" s="221"/>
      <c r="F263" s="221"/>
      <c r="H263" s="221"/>
      <c r="J263" s="221"/>
      <c r="L263" s="221"/>
      <c r="O263" s="213"/>
    </row>
    <row r="264" spans="1:15" s="220" customFormat="1" x14ac:dyDescent="0.25">
      <c r="A264" s="213"/>
      <c r="B264" s="213"/>
      <c r="C264" s="221"/>
      <c r="D264" s="221"/>
      <c r="F264" s="221"/>
      <c r="H264" s="221"/>
      <c r="J264" s="221"/>
      <c r="L264" s="221"/>
      <c r="O264" s="213"/>
    </row>
    <row r="265" spans="1:15" s="220" customFormat="1" x14ac:dyDescent="0.25">
      <c r="A265" s="213"/>
      <c r="B265" s="213"/>
      <c r="C265" s="221"/>
      <c r="D265" s="221"/>
      <c r="F265" s="221"/>
      <c r="H265" s="221"/>
      <c r="J265" s="221"/>
      <c r="L265" s="221"/>
      <c r="O265" s="213"/>
    </row>
    <row r="266" spans="1:15" s="220" customFormat="1" x14ac:dyDescent="0.25">
      <c r="A266" s="213"/>
      <c r="B266" s="213"/>
      <c r="C266" s="221"/>
      <c r="D266" s="221"/>
      <c r="F266" s="221"/>
      <c r="H266" s="221"/>
      <c r="J266" s="221"/>
      <c r="L266" s="221"/>
      <c r="O266" s="213"/>
    </row>
    <row r="267" spans="1:15" s="220" customFormat="1" x14ac:dyDescent="0.25">
      <c r="A267" s="213"/>
      <c r="B267" s="213"/>
      <c r="C267" s="221"/>
      <c r="D267" s="221"/>
      <c r="F267" s="221"/>
      <c r="H267" s="221"/>
      <c r="J267" s="221"/>
      <c r="L267" s="221"/>
      <c r="O267" s="213"/>
    </row>
    <row r="268" spans="1:15" s="220" customFormat="1" x14ac:dyDescent="0.25">
      <c r="A268" s="213"/>
      <c r="B268" s="213"/>
      <c r="C268" s="221"/>
      <c r="D268" s="221"/>
      <c r="F268" s="221"/>
      <c r="H268" s="221"/>
      <c r="J268" s="221"/>
      <c r="L268" s="221"/>
      <c r="O268" s="213"/>
    </row>
    <row r="269" spans="1:15" s="220" customFormat="1" x14ac:dyDescent="0.25">
      <c r="A269" s="213"/>
      <c r="B269" s="213"/>
      <c r="C269" s="221"/>
      <c r="D269" s="221"/>
      <c r="F269" s="221"/>
      <c r="H269" s="221"/>
      <c r="J269" s="221"/>
      <c r="L269" s="221"/>
      <c r="O269" s="213"/>
    </row>
    <row r="270" spans="1:15" s="220" customFormat="1" x14ac:dyDescent="0.25">
      <c r="A270" s="213"/>
      <c r="B270" s="213"/>
      <c r="C270" s="221"/>
      <c r="D270" s="221"/>
      <c r="F270" s="221"/>
      <c r="H270" s="221"/>
      <c r="J270" s="221"/>
      <c r="L270" s="221"/>
      <c r="O270" s="213"/>
    </row>
    <row r="271" spans="1:15" s="220" customFormat="1" x14ac:dyDescent="0.25">
      <c r="A271" s="213"/>
      <c r="B271" s="213"/>
      <c r="C271" s="221"/>
      <c r="D271" s="221"/>
      <c r="F271" s="221"/>
      <c r="H271" s="221"/>
      <c r="J271" s="221"/>
      <c r="L271" s="221"/>
      <c r="O271" s="213"/>
    </row>
    <row r="272" spans="1:15" s="220" customFormat="1" x14ac:dyDescent="0.25">
      <c r="A272" s="213"/>
      <c r="B272" s="213"/>
      <c r="C272" s="221"/>
      <c r="D272" s="221"/>
      <c r="F272" s="221"/>
      <c r="H272" s="221"/>
      <c r="J272" s="221"/>
      <c r="L272" s="221"/>
      <c r="O272" s="213"/>
    </row>
    <row r="273" spans="1:15" s="220" customFormat="1" x14ac:dyDescent="0.25">
      <c r="A273" s="213"/>
      <c r="B273" s="213"/>
      <c r="C273" s="221"/>
      <c r="D273" s="221"/>
      <c r="F273" s="221"/>
      <c r="H273" s="221"/>
      <c r="J273" s="221"/>
      <c r="L273" s="221"/>
      <c r="O273" s="213"/>
    </row>
    <row r="274" spans="1:15" s="220" customFormat="1" x14ac:dyDescent="0.25">
      <c r="A274" s="213"/>
      <c r="B274" s="213"/>
      <c r="C274" s="221"/>
      <c r="D274" s="221"/>
      <c r="F274" s="221"/>
      <c r="H274" s="221"/>
      <c r="J274" s="221"/>
      <c r="L274" s="221"/>
      <c r="O274" s="213"/>
    </row>
    <row r="275" spans="1:15" s="220" customFormat="1" x14ac:dyDescent="0.25">
      <c r="A275" s="213"/>
      <c r="B275" s="213"/>
      <c r="C275" s="221"/>
      <c r="D275" s="221"/>
      <c r="F275" s="221"/>
      <c r="H275" s="221"/>
      <c r="J275" s="221"/>
      <c r="L275" s="221"/>
      <c r="O275" s="213"/>
    </row>
    <row r="276" spans="1:15" s="220" customFormat="1" x14ac:dyDescent="0.25">
      <c r="A276" s="213"/>
      <c r="B276" s="213"/>
      <c r="C276" s="221"/>
      <c r="D276" s="221"/>
      <c r="F276" s="221"/>
      <c r="H276" s="221"/>
      <c r="J276" s="221"/>
      <c r="L276" s="221"/>
      <c r="O276" s="213"/>
    </row>
    <row r="277" spans="1:15" s="220" customFormat="1" x14ac:dyDescent="0.25">
      <c r="A277" s="213"/>
      <c r="B277" s="213"/>
      <c r="C277" s="221"/>
      <c r="D277" s="221"/>
      <c r="F277" s="221"/>
      <c r="H277" s="221"/>
      <c r="J277" s="221"/>
      <c r="L277" s="221"/>
      <c r="O277" s="213"/>
    </row>
    <row r="278" spans="1:15" s="220" customFormat="1" x14ac:dyDescent="0.25">
      <c r="A278" s="213"/>
      <c r="B278" s="213"/>
      <c r="C278" s="221"/>
      <c r="D278" s="221"/>
      <c r="F278" s="221"/>
      <c r="H278" s="221"/>
      <c r="J278" s="221"/>
      <c r="L278" s="221"/>
      <c r="O278" s="213"/>
    </row>
    <row r="279" spans="1:15" s="220" customFormat="1" x14ac:dyDescent="0.25">
      <c r="A279" s="213"/>
      <c r="B279" s="213"/>
      <c r="C279" s="221"/>
      <c r="D279" s="221"/>
      <c r="F279" s="221"/>
      <c r="H279" s="221"/>
      <c r="J279" s="221"/>
      <c r="L279" s="221"/>
      <c r="O279" s="213"/>
    </row>
    <row r="280" spans="1:15" s="220" customFormat="1" x14ac:dyDescent="0.25">
      <c r="A280" s="213"/>
      <c r="B280" s="213"/>
      <c r="C280" s="221"/>
      <c r="D280" s="221"/>
      <c r="F280" s="221"/>
      <c r="H280" s="221"/>
      <c r="J280" s="221"/>
      <c r="L280" s="221"/>
      <c r="O280" s="213"/>
    </row>
    <row r="281" spans="1:15" s="220" customFormat="1" x14ac:dyDescent="0.25">
      <c r="A281" s="213"/>
      <c r="B281" s="213"/>
      <c r="C281" s="221"/>
      <c r="D281" s="221"/>
      <c r="F281" s="221"/>
      <c r="H281" s="221"/>
      <c r="J281" s="221"/>
      <c r="L281" s="221"/>
      <c r="O281" s="213"/>
    </row>
    <row r="282" spans="1:15" s="220" customFormat="1" x14ac:dyDescent="0.25">
      <c r="A282" s="213"/>
      <c r="B282" s="213"/>
      <c r="C282" s="221"/>
      <c r="D282" s="221"/>
      <c r="F282" s="221"/>
      <c r="H282" s="221"/>
      <c r="J282" s="221"/>
      <c r="L282" s="221"/>
      <c r="O282" s="213"/>
    </row>
    <row r="283" spans="1:15" s="220" customFormat="1" x14ac:dyDescent="0.25">
      <c r="A283" s="213"/>
      <c r="B283" s="213"/>
      <c r="C283" s="221"/>
      <c r="D283" s="221"/>
      <c r="F283" s="221"/>
      <c r="H283" s="221"/>
      <c r="J283" s="221"/>
      <c r="L283" s="221"/>
      <c r="O283" s="213"/>
    </row>
    <row r="284" spans="1:15" s="220" customFormat="1" x14ac:dyDescent="0.25">
      <c r="A284" s="213"/>
      <c r="B284" s="213"/>
      <c r="C284" s="221"/>
      <c r="D284" s="221"/>
      <c r="F284" s="221"/>
      <c r="H284" s="221"/>
      <c r="J284" s="221"/>
      <c r="L284" s="221"/>
      <c r="O284" s="213"/>
    </row>
    <row r="285" spans="1:15" s="220" customFormat="1" x14ac:dyDescent="0.25">
      <c r="A285" s="213"/>
      <c r="B285" s="213"/>
      <c r="C285" s="221"/>
      <c r="D285" s="221"/>
      <c r="F285" s="221"/>
      <c r="H285" s="221"/>
      <c r="J285" s="221"/>
      <c r="L285" s="221"/>
      <c r="O285" s="213"/>
    </row>
    <row r="286" spans="1:15" s="220" customFormat="1" x14ac:dyDescent="0.25">
      <c r="A286" s="213"/>
      <c r="B286" s="213"/>
      <c r="C286" s="221"/>
      <c r="D286" s="221"/>
      <c r="F286" s="221"/>
      <c r="H286" s="221"/>
      <c r="J286" s="221"/>
      <c r="L286" s="221"/>
      <c r="O286" s="213"/>
    </row>
    <row r="287" spans="1:15" s="220" customFormat="1" x14ac:dyDescent="0.25">
      <c r="A287" s="213"/>
      <c r="B287" s="213"/>
      <c r="C287" s="221"/>
      <c r="D287" s="221"/>
      <c r="F287" s="221"/>
      <c r="H287" s="221"/>
      <c r="J287" s="221"/>
      <c r="L287" s="221"/>
      <c r="O287" s="213"/>
    </row>
    <row r="288" spans="1:15" s="220" customFormat="1" x14ac:dyDescent="0.25">
      <c r="A288" s="213"/>
      <c r="B288" s="213"/>
      <c r="C288" s="221"/>
      <c r="D288" s="221"/>
      <c r="F288" s="221"/>
      <c r="H288" s="221"/>
      <c r="J288" s="221"/>
      <c r="L288" s="221"/>
      <c r="O288" s="213"/>
    </row>
    <row r="289" spans="1:15" s="220" customFormat="1" x14ac:dyDescent="0.25">
      <c r="A289" s="213"/>
      <c r="B289" s="213"/>
      <c r="C289" s="221"/>
      <c r="D289" s="221"/>
      <c r="F289" s="221"/>
      <c r="H289" s="221"/>
      <c r="J289" s="221"/>
      <c r="L289" s="221"/>
      <c r="O289" s="213"/>
    </row>
    <row r="290" spans="1:15" s="220" customFormat="1" x14ac:dyDescent="0.25">
      <c r="A290" s="213"/>
      <c r="B290" s="213"/>
      <c r="C290" s="221"/>
      <c r="D290" s="221"/>
      <c r="F290" s="221"/>
      <c r="H290" s="221"/>
      <c r="J290" s="221"/>
      <c r="L290" s="221"/>
      <c r="O290" s="213"/>
    </row>
    <row r="291" spans="1:15" s="220" customFormat="1" x14ac:dyDescent="0.25">
      <c r="A291" s="213"/>
      <c r="B291" s="213"/>
      <c r="C291" s="221"/>
      <c r="D291" s="221"/>
      <c r="F291" s="221"/>
      <c r="H291" s="221"/>
      <c r="J291" s="221"/>
      <c r="L291" s="221"/>
      <c r="O291" s="213"/>
    </row>
    <row r="292" spans="1:15" s="220" customFormat="1" x14ac:dyDescent="0.25">
      <c r="A292" s="213"/>
      <c r="B292" s="213"/>
      <c r="C292" s="221"/>
      <c r="D292" s="221"/>
      <c r="F292" s="221"/>
      <c r="H292" s="221"/>
      <c r="J292" s="221"/>
      <c r="L292" s="221"/>
      <c r="O292" s="213"/>
    </row>
    <row r="293" spans="1:15" s="220" customFormat="1" x14ac:dyDescent="0.25">
      <c r="A293" s="213"/>
      <c r="B293" s="213"/>
      <c r="C293" s="221"/>
      <c r="D293" s="221"/>
      <c r="F293" s="221"/>
      <c r="H293" s="221"/>
      <c r="J293" s="221"/>
      <c r="L293" s="221"/>
      <c r="O293" s="213"/>
    </row>
    <row r="294" spans="1:15" s="220" customFormat="1" x14ac:dyDescent="0.25">
      <c r="A294" s="213"/>
      <c r="B294" s="213"/>
      <c r="C294" s="221"/>
      <c r="D294" s="221"/>
      <c r="F294" s="221"/>
      <c r="H294" s="221"/>
      <c r="J294" s="221"/>
      <c r="L294" s="221"/>
      <c r="O294" s="213"/>
    </row>
    <row r="295" spans="1:15" s="220" customFormat="1" x14ac:dyDescent="0.25">
      <c r="A295" s="213"/>
      <c r="B295" s="213"/>
      <c r="C295" s="221"/>
      <c r="D295" s="221"/>
      <c r="F295" s="221"/>
      <c r="H295" s="221"/>
      <c r="J295" s="221"/>
      <c r="L295" s="221"/>
      <c r="O295" s="213"/>
    </row>
    <row r="296" spans="1:15" s="220" customFormat="1" x14ac:dyDescent="0.25">
      <c r="A296" s="213"/>
      <c r="B296" s="213"/>
      <c r="C296" s="221"/>
      <c r="D296" s="221"/>
      <c r="F296" s="221"/>
      <c r="H296" s="221"/>
      <c r="J296" s="221"/>
      <c r="L296" s="221"/>
      <c r="O296" s="213"/>
    </row>
    <row r="297" spans="1:15" s="220" customFormat="1" x14ac:dyDescent="0.25">
      <c r="A297" s="213"/>
      <c r="B297" s="213"/>
      <c r="C297" s="221"/>
      <c r="D297" s="221"/>
      <c r="F297" s="221"/>
      <c r="H297" s="221"/>
      <c r="J297" s="221"/>
      <c r="L297" s="221"/>
      <c r="O297" s="213"/>
    </row>
    <row r="298" spans="1:15" s="220" customFormat="1" x14ac:dyDescent="0.25">
      <c r="A298" s="213"/>
      <c r="B298" s="213"/>
      <c r="C298" s="221"/>
      <c r="D298" s="221"/>
      <c r="F298" s="221"/>
      <c r="H298" s="221"/>
      <c r="J298" s="221"/>
      <c r="L298" s="221"/>
      <c r="O298" s="213"/>
    </row>
    <row r="299" spans="1:15" s="220" customFormat="1" x14ac:dyDescent="0.25">
      <c r="A299" s="213"/>
      <c r="B299" s="213"/>
      <c r="C299" s="221"/>
      <c r="D299" s="221"/>
      <c r="F299" s="221"/>
      <c r="H299" s="221"/>
      <c r="J299" s="221"/>
      <c r="L299" s="221"/>
      <c r="O299" s="213"/>
    </row>
    <row r="300" spans="1:15" s="220" customFormat="1" x14ac:dyDescent="0.25">
      <c r="A300" s="213"/>
      <c r="B300" s="213"/>
      <c r="C300" s="221"/>
      <c r="D300" s="221"/>
      <c r="F300" s="221"/>
      <c r="H300" s="221"/>
      <c r="J300" s="221"/>
      <c r="L300" s="221"/>
      <c r="O300" s="213"/>
    </row>
    <row r="301" spans="1:15" s="220" customFormat="1" x14ac:dyDescent="0.25">
      <c r="A301" s="213"/>
      <c r="B301" s="213"/>
      <c r="C301" s="237"/>
      <c r="D301" s="237"/>
      <c r="F301" s="237"/>
      <c r="H301" s="237"/>
      <c r="J301" s="237"/>
      <c r="L301" s="237"/>
      <c r="O301" s="213"/>
    </row>
    <row r="302" spans="1:15" s="220" customFormat="1" x14ac:dyDescent="0.25">
      <c r="A302" s="213"/>
      <c r="B302" s="213"/>
      <c r="C302" s="237"/>
      <c r="D302" s="237"/>
      <c r="F302" s="237"/>
      <c r="H302" s="237"/>
      <c r="J302" s="237"/>
      <c r="L302" s="237"/>
      <c r="O302" s="213"/>
    </row>
    <row r="303" spans="1:15" s="220" customFormat="1" x14ac:dyDescent="0.25">
      <c r="A303" s="213"/>
      <c r="B303" s="213"/>
      <c r="C303" s="237"/>
      <c r="D303" s="237"/>
      <c r="F303" s="237"/>
      <c r="H303" s="237"/>
      <c r="J303" s="237"/>
      <c r="L303" s="237"/>
      <c r="O303" s="213"/>
    </row>
    <row r="304" spans="1:15" s="220" customFormat="1" x14ac:dyDescent="0.25">
      <c r="A304" s="213"/>
      <c r="B304" s="213"/>
      <c r="C304" s="237"/>
      <c r="D304" s="237"/>
      <c r="F304" s="237"/>
      <c r="H304" s="237"/>
      <c r="J304" s="237"/>
      <c r="L304" s="237"/>
      <c r="O304" s="213"/>
    </row>
    <row r="305" spans="1:15" s="220" customFormat="1" x14ac:dyDescent="0.25">
      <c r="A305" s="213"/>
      <c r="B305" s="213"/>
      <c r="C305" s="237"/>
      <c r="D305" s="237"/>
      <c r="F305" s="237"/>
      <c r="H305" s="237"/>
      <c r="J305" s="237"/>
      <c r="L305" s="237"/>
      <c r="O305" s="213"/>
    </row>
    <row r="306" spans="1:15" s="220" customFormat="1" x14ac:dyDescent="0.25">
      <c r="B306" s="213"/>
      <c r="C306" s="237"/>
      <c r="D306" s="237"/>
      <c r="F306" s="237"/>
      <c r="H306" s="237"/>
      <c r="J306" s="237"/>
      <c r="L306" s="237"/>
    </row>
    <row r="307" spans="1:15" s="220" customFormat="1" x14ac:dyDescent="0.25">
      <c r="B307" s="213"/>
      <c r="C307" s="237"/>
      <c r="D307" s="237"/>
      <c r="F307" s="237"/>
      <c r="H307" s="237"/>
      <c r="J307" s="237"/>
      <c r="L307" s="237"/>
    </row>
    <row r="308" spans="1:15" s="220" customFormat="1" x14ac:dyDescent="0.25">
      <c r="B308" s="213"/>
      <c r="C308" s="237"/>
      <c r="D308" s="237"/>
      <c r="F308" s="237"/>
      <c r="H308" s="237"/>
      <c r="J308" s="237"/>
      <c r="L308" s="237"/>
    </row>
    <row r="309" spans="1:15" s="220" customFormat="1" x14ac:dyDescent="0.25">
      <c r="B309" s="213"/>
      <c r="C309" s="237"/>
      <c r="D309" s="237"/>
      <c r="F309" s="237"/>
      <c r="H309" s="237"/>
      <c r="J309" s="237"/>
      <c r="L309" s="237"/>
    </row>
    <row r="310" spans="1:15" s="220" customFormat="1" x14ac:dyDescent="0.25">
      <c r="B310" s="213"/>
      <c r="C310" s="237"/>
      <c r="D310" s="237"/>
      <c r="F310" s="237"/>
      <c r="H310" s="237"/>
      <c r="J310" s="237"/>
      <c r="L310" s="237"/>
    </row>
    <row r="311" spans="1:15" s="220" customFormat="1" x14ac:dyDescent="0.25">
      <c r="B311" s="213"/>
      <c r="C311" s="237"/>
      <c r="D311" s="237"/>
      <c r="F311" s="237"/>
      <c r="H311" s="237"/>
      <c r="J311" s="237"/>
      <c r="L311" s="237"/>
    </row>
    <row r="312" spans="1:15" s="220" customFormat="1" x14ac:dyDescent="0.25">
      <c r="B312" s="213"/>
      <c r="C312" s="237"/>
      <c r="D312" s="237"/>
      <c r="F312" s="237"/>
      <c r="H312" s="237"/>
      <c r="J312" s="237"/>
      <c r="L312" s="237"/>
    </row>
    <row r="313" spans="1:15" s="220" customFormat="1" x14ac:dyDescent="0.25">
      <c r="B313" s="213"/>
      <c r="C313" s="237"/>
      <c r="D313" s="237"/>
      <c r="F313" s="237"/>
      <c r="H313" s="237"/>
      <c r="J313" s="237"/>
      <c r="L313" s="237"/>
    </row>
    <row r="314" spans="1:15" s="220" customFormat="1" x14ac:dyDescent="0.25">
      <c r="B314" s="213"/>
      <c r="C314" s="237"/>
      <c r="D314" s="237"/>
      <c r="F314" s="237"/>
      <c r="H314" s="237"/>
      <c r="J314" s="237"/>
      <c r="L314" s="237"/>
    </row>
    <row r="315" spans="1:15" s="220" customFormat="1" x14ac:dyDescent="0.25">
      <c r="B315" s="213"/>
      <c r="C315" s="237"/>
      <c r="D315" s="237"/>
      <c r="F315" s="237"/>
      <c r="H315" s="237"/>
      <c r="J315" s="237"/>
      <c r="L315" s="237"/>
    </row>
    <row r="316" spans="1:15" s="220" customFormat="1" x14ac:dyDescent="0.25">
      <c r="B316" s="213"/>
      <c r="C316" s="237"/>
      <c r="D316" s="237"/>
      <c r="F316" s="237"/>
      <c r="H316" s="237"/>
      <c r="J316" s="237"/>
      <c r="L316" s="237"/>
    </row>
    <row r="317" spans="1:15" s="220" customFormat="1" x14ac:dyDescent="0.25">
      <c r="B317" s="213"/>
      <c r="C317" s="237"/>
      <c r="D317" s="237"/>
      <c r="F317" s="237"/>
      <c r="H317" s="237"/>
      <c r="J317" s="237"/>
      <c r="L317" s="237"/>
    </row>
    <row r="318" spans="1:15" s="220" customFormat="1" x14ac:dyDescent="0.25">
      <c r="B318" s="213"/>
      <c r="C318" s="237"/>
      <c r="D318" s="237"/>
      <c r="F318" s="237"/>
      <c r="H318" s="237"/>
      <c r="J318" s="237"/>
      <c r="L318" s="237"/>
    </row>
    <row r="319" spans="1:15" s="220" customFormat="1" x14ac:dyDescent="0.25">
      <c r="B319" s="213"/>
      <c r="C319" s="237"/>
      <c r="D319" s="237"/>
      <c r="F319" s="237"/>
      <c r="H319" s="237"/>
      <c r="J319" s="237"/>
      <c r="L319" s="237"/>
    </row>
    <row r="320" spans="1:15" s="220" customFormat="1" x14ac:dyDescent="0.25">
      <c r="B320" s="213"/>
      <c r="C320" s="237"/>
      <c r="D320" s="237"/>
      <c r="F320" s="237"/>
      <c r="H320" s="237"/>
      <c r="J320" s="237"/>
      <c r="L320" s="237"/>
    </row>
    <row r="321" spans="2:12" s="220" customFormat="1" x14ac:dyDescent="0.25">
      <c r="B321" s="213"/>
      <c r="C321" s="237"/>
      <c r="D321" s="237"/>
      <c r="F321" s="237"/>
      <c r="H321" s="237"/>
      <c r="J321" s="237"/>
      <c r="L321" s="237"/>
    </row>
    <row r="322" spans="2:12" s="220" customFormat="1" x14ac:dyDescent="0.25">
      <c r="B322" s="213"/>
      <c r="C322" s="237"/>
      <c r="D322" s="237"/>
      <c r="F322" s="237"/>
      <c r="H322" s="237"/>
      <c r="J322" s="237"/>
      <c r="L322" s="237"/>
    </row>
    <row r="323" spans="2:12" s="220" customFormat="1" x14ac:dyDescent="0.25">
      <c r="B323" s="213"/>
      <c r="C323" s="237"/>
      <c r="D323" s="237"/>
      <c r="F323" s="237"/>
      <c r="H323" s="237"/>
      <c r="J323" s="237"/>
      <c r="L323" s="237"/>
    </row>
    <row r="324" spans="2:12" s="220" customFormat="1" x14ac:dyDescent="0.25">
      <c r="B324" s="213"/>
      <c r="C324" s="237"/>
      <c r="D324" s="237"/>
      <c r="F324" s="237"/>
      <c r="H324" s="237"/>
      <c r="J324" s="237"/>
      <c r="L324" s="237"/>
    </row>
    <row r="325" spans="2:12" s="220" customFormat="1" x14ac:dyDescent="0.25">
      <c r="B325" s="213"/>
      <c r="C325" s="237"/>
      <c r="D325" s="237"/>
      <c r="F325" s="237"/>
      <c r="H325" s="237"/>
      <c r="J325" s="237"/>
      <c r="L325" s="237"/>
    </row>
    <row r="326" spans="2:12" s="220" customFormat="1" x14ac:dyDescent="0.25">
      <c r="B326" s="213"/>
      <c r="C326" s="237"/>
      <c r="D326" s="237"/>
      <c r="F326" s="237"/>
      <c r="H326" s="237"/>
      <c r="J326" s="237"/>
      <c r="L326" s="237"/>
    </row>
    <row r="327" spans="2:12" s="220" customFormat="1" x14ac:dyDescent="0.25">
      <c r="B327" s="213"/>
      <c r="C327" s="237"/>
      <c r="D327" s="237"/>
      <c r="F327" s="237"/>
      <c r="H327" s="237"/>
      <c r="J327" s="237"/>
      <c r="L327" s="237"/>
    </row>
    <row r="328" spans="2:12" s="220" customFormat="1" x14ac:dyDescent="0.25">
      <c r="B328" s="213"/>
      <c r="C328" s="237"/>
      <c r="D328" s="237"/>
      <c r="F328" s="237"/>
      <c r="H328" s="237"/>
      <c r="J328" s="237"/>
      <c r="L328" s="237"/>
    </row>
    <row r="329" spans="2:12" s="220" customFormat="1" x14ac:dyDescent="0.25">
      <c r="B329" s="213"/>
      <c r="C329" s="237"/>
      <c r="D329" s="237"/>
      <c r="F329" s="237"/>
      <c r="H329" s="237"/>
      <c r="J329" s="237"/>
      <c r="L329" s="237"/>
    </row>
    <row r="330" spans="2:12" s="220" customFormat="1" x14ac:dyDescent="0.25">
      <c r="B330" s="213"/>
      <c r="C330" s="237"/>
      <c r="D330" s="237"/>
      <c r="F330" s="237"/>
      <c r="H330" s="237"/>
      <c r="J330" s="237"/>
      <c r="L330" s="237"/>
    </row>
    <row r="331" spans="2:12" s="220" customFormat="1" x14ac:dyDescent="0.25">
      <c r="B331" s="213"/>
      <c r="C331" s="237"/>
      <c r="D331" s="237"/>
      <c r="F331" s="237"/>
      <c r="H331" s="237"/>
      <c r="J331" s="237"/>
      <c r="L331" s="237"/>
    </row>
    <row r="332" spans="2:12" s="220" customFormat="1" x14ac:dyDescent="0.25">
      <c r="B332" s="213"/>
      <c r="C332" s="237"/>
      <c r="D332" s="237"/>
      <c r="F332" s="237"/>
      <c r="H332" s="237"/>
      <c r="J332" s="237"/>
      <c r="L332" s="237"/>
    </row>
    <row r="333" spans="2:12" s="220" customFormat="1" x14ac:dyDescent="0.25">
      <c r="B333" s="213"/>
      <c r="C333" s="237"/>
      <c r="D333" s="237"/>
      <c r="F333" s="237"/>
      <c r="H333" s="237"/>
      <c r="J333" s="237"/>
      <c r="L333" s="237"/>
    </row>
    <row r="334" spans="2:12" s="220" customFormat="1" x14ac:dyDescent="0.25">
      <c r="B334" s="213"/>
      <c r="C334" s="237"/>
      <c r="D334" s="237"/>
      <c r="F334" s="237"/>
      <c r="H334" s="237"/>
      <c r="J334" s="237"/>
      <c r="L334" s="237"/>
    </row>
    <row r="335" spans="2:12" s="220" customFormat="1" x14ac:dyDescent="0.25">
      <c r="B335" s="213"/>
      <c r="C335" s="237"/>
      <c r="D335" s="237"/>
      <c r="F335" s="237"/>
      <c r="H335" s="237"/>
      <c r="J335" s="237"/>
      <c r="L335" s="237"/>
    </row>
    <row r="336" spans="2:12" s="220" customFormat="1" x14ac:dyDescent="0.25">
      <c r="B336" s="213"/>
      <c r="C336" s="237"/>
      <c r="D336" s="237"/>
      <c r="F336" s="237"/>
      <c r="H336" s="237"/>
      <c r="J336" s="237"/>
      <c r="L336" s="237"/>
    </row>
    <row r="337" spans="2:12" s="220" customFormat="1" x14ac:dyDescent="0.25">
      <c r="B337" s="213"/>
      <c r="C337" s="237"/>
      <c r="D337" s="237"/>
      <c r="F337" s="237"/>
      <c r="H337" s="237"/>
      <c r="J337" s="237"/>
      <c r="L337" s="237"/>
    </row>
    <row r="338" spans="2:12" s="220" customFormat="1" x14ac:dyDescent="0.25">
      <c r="B338" s="213"/>
      <c r="C338" s="237"/>
      <c r="D338" s="237"/>
      <c r="F338" s="237"/>
      <c r="H338" s="237"/>
      <c r="J338" s="237"/>
      <c r="L338" s="237"/>
    </row>
    <row r="339" spans="2:12" s="220" customFormat="1" x14ac:dyDescent="0.25">
      <c r="B339" s="213"/>
      <c r="C339" s="237"/>
      <c r="D339" s="237"/>
      <c r="F339" s="237"/>
      <c r="H339" s="237"/>
      <c r="J339" s="237"/>
      <c r="L339" s="237"/>
    </row>
    <row r="340" spans="2:12" s="220" customFormat="1" x14ac:dyDescent="0.25">
      <c r="B340" s="213"/>
      <c r="C340" s="237"/>
      <c r="D340" s="237"/>
      <c r="F340" s="237"/>
      <c r="H340" s="237"/>
      <c r="J340" s="237"/>
      <c r="L340" s="237"/>
    </row>
    <row r="341" spans="2:12" s="220" customFormat="1" x14ac:dyDescent="0.25">
      <c r="B341" s="213"/>
      <c r="C341" s="237"/>
      <c r="D341" s="237"/>
      <c r="F341" s="237"/>
      <c r="H341" s="237"/>
      <c r="J341" s="237"/>
      <c r="L341" s="237"/>
    </row>
    <row r="342" spans="2:12" s="220" customFormat="1" x14ac:dyDescent="0.25">
      <c r="B342" s="213"/>
      <c r="C342" s="237"/>
      <c r="D342" s="237"/>
      <c r="F342" s="237"/>
      <c r="H342" s="237"/>
      <c r="J342" s="237"/>
      <c r="L342" s="237"/>
    </row>
    <row r="343" spans="2:12" s="220" customFormat="1" x14ac:dyDescent="0.25">
      <c r="B343" s="213"/>
      <c r="C343" s="237"/>
      <c r="D343" s="237"/>
      <c r="F343" s="237"/>
      <c r="H343" s="237"/>
      <c r="J343" s="237"/>
      <c r="L343" s="237"/>
    </row>
    <row r="344" spans="2:12" s="220" customFormat="1" x14ac:dyDescent="0.25">
      <c r="B344" s="213"/>
      <c r="C344" s="237"/>
      <c r="D344" s="237"/>
      <c r="F344" s="237"/>
      <c r="H344" s="237"/>
      <c r="J344" s="237"/>
      <c r="L344" s="237"/>
    </row>
    <row r="345" spans="2:12" s="220" customFormat="1" x14ac:dyDescent="0.25">
      <c r="B345" s="213"/>
      <c r="C345" s="237"/>
      <c r="D345" s="237"/>
      <c r="F345" s="237"/>
      <c r="H345" s="237"/>
      <c r="J345" s="237"/>
      <c r="L345" s="237"/>
    </row>
    <row r="346" spans="2:12" s="220" customFormat="1" x14ac:dyDescent="0.25">
      <c r="B346" s="213"/>
      <c r="C346" s="237"/>
      <c r="D346" s="237"/>
      <c r="F346" s="237"/>
      <c r="H346" s="237"/>
      <c r="J346" s="237"/>
      <c r="L346" s="237"/>
    </row>
    <row r="347" spans="2:12" s="220" customFormat="1" x14ac:dyDescent="0.25">
      <c r="B347" s="213"/>
      <c r="C347" s="237"/>
      <c r="D347" s="237"/>
      <c r="F347" s="237"/>
      <c r="H347" s="237"/>
      <c r="J347" s="237"/>
      <c r="L347" s="237"/>
    </row>
    <row r="348" spans="2:12" s="220" customFormat="1" x14ac:dyDescent="0.25">
      <c r="B348" s="213"/>
      <c r="C348" s="237"/>
      <c r="D348" s="237"/>
      <c r="F348" s="237"/>
      <c r="H348" s="237"/>
      <c r="J348" s="237"/>
      <c r="L348" s="237"/>
    </row>
    <row r="349" spans="2:12" s="220" customFormat="1" x14ac:dyDescent="0.25">
      <c r="B349" s="213"/>
      <c r="C349" s="237"/>
      <c r="D349" s="237"/>
      <c r="F349" s="237"/>
      <c r="H349" s="237"/>
      <c r="J349" s="237"/>
      <c r="L349" s="237"/>
    </row>
    <row r="350" spans="2:12" s="220" customFormat="1" x14ac:dyDescent="0.25">
      <c r="B350" s="213"/>
      <c r="C350" s="237"/>
      <c r="D350" s="237"/>
      <c r="F350" s="237"/>
      <c r="H350" s="237"/>
      <c r="J350" s="237"/>
      <c r="L350" s="237"/>
    </row>
    <row r="351" spans="2:12" s="220" customFormat="1" x14ac:dyDescent="0.25">
      <c r="B351" s="213"/>
      <c r="C351" s="237"/>
      <c r="D351" s="237"/>
      <c r="F351" s="237"/>
      <c r="H351" s="237"/>
      <c r="J351" s="237"/>
      <c r="L351" s="237"/>
    </row>
    <row r="352" spans="2:12" s="220" customFormat="1" x14ac:dyDescent="0.25">
      <c r="B352" s="213"/>
      <c r="C352" s="237"/>
      <c r="D352" s="237"/>
      <c r="F352" s="237"/>
      <c r="H352" s="237"/>
      <c r="J352" s="237"/>
      <c r="L352" s="237"/>
    </row>
    <row r="353" spans="2:12" s="220" customFormat="1" x14ac:dyDescent="0.25">
      <c r="B353" s="213"/>
      <c r="C353" s="237"/>
      <c r="D353" s="237"/>
      <c r="F353" s="237"/>
      <c r="H353" s="237"/>
      <c r="J353" s="237"/>
      <c r="L353" s="237"/>
    </row>
    <row r="354" spans="2:12" s="220" customFormat="1" x14ac:dyDescent="0.25">
      <c r="B354" s="213"/>
      <c r="C354" s="237"/>
      <c r="D354" s="237"/>
      <c r="F354" s="237"/>
      <c r="H354" s="237"/>
      <c r="J354" s="237"/>
      <c r="L354" s="237"/>
    </row>
    <row r="355" spans="2:12" s="220" customFormat="1" x14ac:dyDescent="0.25">
      <c r="B355" s="213"/>
      <c r="C355" s="237"/>
      <c r="D355" s="237"/>
      <c r="F355" s="237"/>
      <c r="H355" s="237"/>
      <c r="J355" s="237"/>
      <c r="L355" s="237"/>
    </row>
    <row r="356" spans="2:12" s="220" customFormat="1" x14ac:dyDescent="0.25">
      <c r="B356" s="213"/>
      <c r="C356" s="237"/>
      <c r="D356" s="237"/>
      <c r="F356" s="237"/>
      <c r="H356" s="237"/>
      <c r="J356" s="237"/>
      <c r="L356" s="237"/>
    </row>
    <row r="357" spans="2:12" s="220" customFormat="1" x14ac:dyDescent="0.25">
      <c r="B357" s="213"/>
      <c r="C357" s="237"/>
      <c r="D357" s="237"/>
      <c r="F357" s="237"/>
      <c r="H357" s="237"/>
      <c r="J357" s="237"/>
      <c r="L357" s="237"/>
    </row>
    <row r="358" spans="2:12" s="220" customFormat="1" x14ac:dyDescent="0.25">
      <c r="B358" s="213"/>
      <c r="C358" s="237"/>
      <c r="D358" s="237"/>
      <c r="F358" s="237"/>
      <c r="H358" s="237"/>
      <c r="J358" s="237"/>
      <c r="L358" s="237"/>
    </row>
    <row r="359" spans="2:12" s="220" customFormat="1" x14ac:dyDescent="0.25">
      <c r="B359" s="213"/>
      <c r="C359" s="237"/>
      <c r="D359" s="237"/>
      <c r="F359" s="237"/>
      <c r="H359" s="237"/>
      <c r="J359" s="237"/>
      <c r="L359" s="237"/>
    </row>
    <row r="360" spans="2:12" s="220" customFormat="1" x14ac:dyDescent="0.25">
      <c r="B360" s="213"/>
      <c r="C360" s="237"/>
      <c r="D360" s="237"/>
      <c r="F360" s="237"/>
      <c r="H360" s="237"/>
      <c r="J360" s="237"/>
      <c r="L360" s="237"/>
    </row>
    <row r="361" spans="2:12" s="220" customFormat="1" x14ac:dyDescent="0.25">
      <c r="B361" s="213"/>
      <c r="C361" s="237"/>
      <c r="D361" s="237"/>
      <c r="F361" s="237"/>
      <c r="H361" s="237"/>
      <c r="J361" s="237"/>
      <c r="L361" s="237"/>
    </row>
    <row r="362" spans="2:12" s="220" customFormat="1" x14ac:dyDescent="0.25">
      <c r="B362" s="213"/>
      <c r="C362" s="237"/>
      <c r="D362" s="237"/>
      <c r="F362" s="237"/>
      <c r="H362" s="237"/>
      <c r="J362" s="237"/>
      <c r="L362" s="237"/>
    </row>
    <row r="363" spans="2:12" s="220" customFormat="1" x14ac:dyDescent="0.25">
      <c r="B363" s="213"/>
      <c r="C363" s="237"/>
      <c r="D363" s="237"/>
      <c r="F363" s="237"/>
      <c r="H363" s="237"/>
      <c r="J363" s="237"/>
      <c r="L363" s="237"/>
    </row>
    <row r="364" spans="2:12" s="220" customFormat="1" x14ac:dyDescent="0.25">
      <c r="B364" s="213"/>
      <c r="C364" s="237"/>
      <c r="D364" s="237"/>
      <c r="F364" s="237"/>
      <c r="H364" s="237"/>
      <c r="J364" s="237"/>
      <c r="L364" s="237"/>
    </row>
    <row r="365" spans="2:12" s="220" customFormat="1" x14ac:dyDescent="0.25">
      <c r="B365" s="213"/>
      <c r="C365" s="237"/>
      <c r="D365" s="237"/>
      <c r="F365" s="237"/>
      <c r="H365" s="237"/>
      <c r="J365" s="237"/>
      <c r="L365" s="237"/>
    </row>
    <row r="366" spans="2:12" s="220" customFormat="1" x14ac:dyDescent="0.25">
      <c r="B366" s="213"/>
      <c r="C366" s="237"/>
      <c r="D366" s="237"/>
      <c r="F366" s="237"/>
      <c r="H366" s="237"/>
      <c r="J366" s="237"/>
      <c r="L366" s="237"/>
    </row>
    <row r="367" spans="2:12" s="220" customFormat="1" x14ac:dyDescent="0.25">
      <c r="B367" s="213"/>
      <c r="C367" s="237"/>
      <c r="D367" s="237"/>
      <c r="F367" s="237"/>
      <c r="H367" s="237"/>
      <c r="J367" s="237"/>
      <c r="L367" s="237"/>
    </row>
    <row r="368" spans="2:12" s="220" customFormat="1" x14ac:dyDescent="0.25">
      <c r="B368" s="213"/>
      <c r="C368" s="237"/>
      <c r="D368" s="237"/>
      <c r="F368" s="237"/>
      <c r="H368" s="237"/>
      <c r="J368" s="237"/>
      <c r="L368" s="237"/>
    </row>
    <row r="369" spans="2:12" s="220" customFormat="1" x14ac:dyDescent="0.25">
      <c r="B369" s="213"/>
      <c r="C369" s="237"/>
      <c r="D369" s="237"/>
      <c r="F369" s="237"/>
      <c r="H369" s="237"/>
      <c r="J369" s="237"/>
      <c r="L369" s="237"/>
    </row>
    <row r="370" spans="2:12" s="220" customFormat="1" x14ac:dyDescent="0.25">
      <c r="B370" s="213"/>
      <c r="C370" s="237"/>
      <c r="D370" s="237"/>
      <c r="F370" s="237"/>
      <c r="H370" s="237"/>
      <c r="J370" s="237"/>
      <c r="L370" s="237"/>
    </row>
    <row r="371" spans="2:12" s="220" customFormat="1" x14ac:dyDescent="0.25">
      <c r="B371" s="213"/>
      <c r="C371" s="237"/>
      <c r="D371" s="237"/>
      <c r="F371" s="237"/>
      <c r="H371" s="237"/>
      <c r="J371" s="237"/>
      <c r="L371" s="237"/>
    </row>
    <row r="372" spans="2:12" s="220" customFormat="1" x14ac:dyDescent="0.25">
      <c r="B372" s="213"/>
      <c r="C372" s="237"/>
      <c r="D372" s="237"/>
      <c r="F372" s="237"/>
      <c r="H372" s="237"/>
      <c r="J372" s="237"/>
      <c r="L372" s="237"/>
    </row>
    <row r="373" spans="2:12" s="220" customFormat="1" x14ac:dyDescent="0.25">
      <c r="B373" s="213"/>
      <c r="C373" s="237"/>
      <c r="D373" s="237"/>
      <c r="F373" s="237"/>
      <c r="H373" s="237"/>
      <c r="J373" s="237"/>
      <c r="L373" s="237"/>
    </row>
    <row r="374" spans="2:12" s="220" customFormat="1" x14ac:dyDescent="0.25">
      <c r="B374" s="213"/>
      <c r="C374" s="237"/>
      <c r="D374" s="237"/>
      <c r="F374" s="237"/>
      <c r="H374" s="237"/>
      <c r="J374" s="237"/>
      <c r="L374" s="237"/>
    </row>
    <row r="375" spans="2:12" s="220" customFormat="1" x14ac:dyDescent="0.25">
      <c r="B375" s="213"/>
      <c r="C375" s="237"/>
      <c r="D375" s="237"/>
      <c r="F375" s="237"/>
      <c r="H375" s="237"/>
      <c r="J375" s="237"/>
      <c r="L375" s="237"/>
    </row>
    <row r="376" spans="2:12" s="220" customFormat="1" x14ac:dyDescent="0.25">
      <c r="B376" s="213"/>
      <c r="C376" s="237"/>
      <c r="D376" s="237"/>
      <c r="F376" s="237"/>
      <c r="H376" s="237"/>
      <c r="J376" s="237"/>
      <c r="L376" s="237"/>
    </row>
  </sheetData>
  <mergeCells count="78">
    <mergeCell ref="A106:N106"/>
    <mergeCell ref="B66:N66"/>
    <mergeCell ref="B68:B71"/>
    <mergeCell ref="B1:N1"/>
    <mergeCell ref="B2:N2"/>
    <mergeCell ref="B4:B7"/>
    <mergeCell ref="C4:C7"/>
    <mergeCell ref="D4:E4"/>
    <mergeCell ref="F4:G4"/>
    <mergeCell ref="H4:I4"/>
    <mergeCell ref="J4:K4"/>
    <mergeCell ref="L4:M4"/>
    <mergeCell ref="L68:M68"/>
    <mergeCell ref="H36:I36"/>
    <mergeCell ref="J36:K36"/>
    <mergeCell ref="L36:M36"/>
    <mergeCell ref="B225:M225"/>
    <mergeCell ref="A10:N10"/>
    <mergeCell ref="A11:N11"/>
    <mergeCell ref="B33:N33"/>
    <mergeCell ref="B34:N34"/>
    <mergeCell ref="B36:B39"/>
    <mergeCell ref="C36:C39"/>
    <mergeCell ref="D36:E36"/>
    <mergeCell ref="F36:G36"/>
    <mergeCell ref="J196:K196"/>
    <mergeCell ref="L196:M196"/>
    <mergeCell ref="B161:N161"/>
    <mergeCell ref="B162:N162"/>
    <mergeCell ref="A138:N138"/>
    <mergeCell ref="A139:N139"/>
    <mergeCell ref="L100:M100"/>
    <mergeCell ref="A42:N42"/>
    <mergeCell ref="A43:N43"/>
    <mergeCell ref="B65:N65"/>
    <mergeCell ref="C68:C71"/>
    <mergeCell ref="D68:E68"/>
    <mergeCell ref="F68:G68"/>
    <mergeCell ref="H68:I68"/>
    <mergeCell ref="J68:K68"/>
    <mergeCell ref="A74:N74"/>
    <mergeCell ref="A75:N75"/>
    <mergeCell ref="B97:N97"/>
    <mergeCell ref="B98:N98"/>
    <mergeCell ref="B100:B103"/>
    <mergeCell ref="C100:C103"/>
    <mergeCell ref="D100:E100"/>
    <mergeCell ref="F100:G100"/>
    <mergeCell ref="H100:I100"/>
    <mergeCell ref="J100:K100"/>
    <mergeCell ref="H164:I164"/>
    <mergeCell ref="J164:K164"/>
    <mergeCell ref="A107:N107"/>
    <mergeCell ref="B129:N129"/>
    <mergeCell ref="B130:N130"/>
    <mergeCell ref="B132:B135"/>
    <mergeCell ref="C132:C135"/>
    <mergeCell ref="D132:E132"/>
    <mergeCell ref="F132:G132"/>
    <mergeCell ref="H132:I132"/>
    <mergeCell ref="J132:K132"/>
    <mergeCell ref="L132:M132"/>
    <mergeCell ref="A202:N202"/>
    <mergeCell ref="A203:N203"/>
    <mergeCell ref="L164:M164"/>
    <mergeCell ref="A170:N170"/>
    <mergeCell ref="A171:N171"/>
    <mergeCell ref="B193:N193"/>
    <mergeCell ref="B194:N194"/>
    <mergeCell ref="B196:B199"/>
    <mergeCell ref="C196:C199"/>
    <mergeCell ref="D196:E196"/>
    <mergeCell ref="F196:G196"/>
    <mergeCell ref="H196:I196"/>
    <mergeCell ref="B164:B167"/>
    <mergeCell ref="C164:C167"/>
    <mergeCell ref="D164:E164"/>
    <mergeCell ref="F164:G16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6" manualBreakCount="6">
    <brk id="32" max="13" man="1"/>
    <brk id="64" max="13" man="1"/>
    <brk id="96" max="13" man="1"/>
    <brk id="128" max="13" man="1"/>
    <brk id="160" max="13" man="1"/>
    <brk id="19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Senarai Jadual</vt:lpstr>
      <vt:lpstr>JADUAL_1</vt:lpstr>
      <vt:lpstr>JADUAL_2</vt:lpstr>
      <vt:lpstr>JADUAL_3</vt:lpstr>
      <vt:lpstr>JADUAL_4</vt:lpstr>
      <vt:lpstr>JADUAL_5</vt:lpstr>
      <vt:lpstr>JADUAL_6</vt:lpstr>
      <vt:lpstr>JADUAL_7</vt:lpstr>
      <vt:lpstr>JADUAL_8</vt:lpstr>
      <vt:lpstr>JADUAL_1!Print_Area</vt:lpstr>
      <vt:lpstr>JADUAL_2!Print_Area</vt:lpstr>
      <vt:lpstr>JADUAL_3!Print_Area</vt:lpstr>
      <vt:lpstr>JADUAL_4!Print_Area</vt:lpstr>
      <vt:lpstr>JADUAL_5!Print_Area</vt:lpstr>
      <vt:lpstr>JADUAL_6!Print_Area</vt:lpstr>
      <vt:lpstr>JADUAL_7!Print_Area</vt:lpstr>
      <vt:lpstr>JADUAL_8!Print_Area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Siti Fatimah Khairon</cp:lastModifiedBy>
  <cp:lastPrinted>2025-10-29T04:02:34Z</cp:lastPrinted>
  <dcterms:created xsi:type="dcterms:W3CDTF">2025-09-30T10:08:04Z</dcterms:created>
  <dcterms:modified xsi:type="dcterms:W3CDTF">2025-10-29T04:07:17Z</dcterms:modified>
</cp:coreProperties>
</file>