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fizah\Downloads\"/>
    </mc:Choice>
  </mc:AlternateContent>
  <xr:revisionPtr revIDLastSave="0" documentId="13_ncr:1_{360A6A43-08C7-42EA-9FA9-B45AA92CC750}" xr6:coauthVersionLast="36" xr6:coauthVersionMax="36" xr10:uidLastSave="{00000000-0000-0000-0000-000000000000}"/>
  <bookViews>
    <workbookView xWindow="0" yWindow="0" windowWidth="23040" windowHeight="9684" tabRatio="690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8" r:id="rId4"/>
    <sheet name="Appendix vi" sheetId="5" r:id="rId5"/>
  </sheets>
  <definedNames>
    <definedName name="_xlnm._FilterDatabase" localSheetId="2" hidden="1">'Appendix iv'!#REF!</definedName>
    <definedName name="_xlnm._FilterDatabase" localSheetId="3" hidden="1">'Appendix v'!#REF!</definedName>
    <definedName name="_xlnm.Print_Area" localSheetId="0">'Appendix i'!$A$1:$L$89</definedName>
    <definedName name="_xlnm.Print_Area" localSheetId="1">'Appendix ii-iii'!$A$1:$L$77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vi'!$A$1:$L$37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D12" i="2"/>
  <c r="E12" i="2"/>
  <c r="F12" i="2"/>
  <c r="C13" i="2"/>
  <c r="D13" i="2"/>
  <c r="E13" i="2"/>
  <c r="F13" i="2"/>
  <c r="B13" i="2"/>
  <c r="B12" i="2"/>
  <c r="L36" i="2"/>
  <c r="K36" i="2"/>
  <c r="J36" i="2"/>
  <c r="I36" i="2"/>
  <c r="H36" i="2"/>
  <c r="L89" i="2" l="1"/>
  <c r="K89" i="2"/>
  <c r="J89" i="2"/>
  <c r="I89" i="2"/>
  <c r="H89" i="2"/>
  <c r="H86" i="2" l="1"/>
  <c r="I86" i="2"/>
  <c r="J86" i="2"/>
  <c r="K86" i="2"/>
  <c r="L86" i="2"/>
  <c r="H87" i="2"/>
  <c r="I87" i="2"/>
  <c r="J87" i="2"/>
  <c r="K87" i="2"/>
  <c r="L87" i="2"/>
  <c r="H88" i="2"/>
  <c r="I88" i="2"/>
  <c r="J88" i="2"/>
  <c r="K88" i="2"/>
  <c r="L88" i="2"/>
  <c r="C76" i="7" l="1"/>
  <c r="I85" i="2" l="1"/>
  <c r="J85" i="2"/>
  <c r="K85" i="2"/>
  <c r="L85" i="2"/>
  <c r="H85" i="2"/>
  <c r="H35" i="2" l="1"/>
  <c r="I35" i="2"/>
  <c r="J35" i="2"/>
  <c r="K35" i="2"/>
  <c r="L35" i="2"/>
  <c r="H84" i="2" l="1"/>
  <c r="H83" i="2" l="1"/>
  <c r="I83" i="2"/>
  <c r="J83" i="2"/>
  <c r="K83" i="2"/>
  <c r="L83" i="2"/>
  <c r="I84" i="2"/>
  <c r="J84" i="2"/>
  <c r="K84" i="2"/>
  <c r="L84" i="2"/>
  <c r="L34" i="2" l="1"/>
  <c r="K34" i="2"/>
  <c r="J34" i="2"/>
  <c r="I34" i="2"/>
  <c r="H34" i="2"/>
  <c r="I82" i="2" l="1"/>
  <c r="J82" i="2"/>
  <c r="K82" i="2"/>
  <c r="L82" i="2"/>
  <c r="H82" i="2"/>
  <c r="I81" i="2" l="1"/>
  <c r="J81" i="2"/>
  <c r="K81" i="2"/>
  <c r="L81" i="2"/>
  <c r="H81" i="2"/>
  <c r="G7" i="7" l="1"/>
  <c r="G5" i="7"/>
  <c r="F35" i="5" l="1"/>
  <c r="L23" i="5"/>
  <c r="F20" i="5"/>
  <c r="F17" i="5"/>
  <c r="F12" i="5"/>
  <c r="F9" i="5"/>
  <c r="F8" i="5"/>
  <c r="F21" i="5"/>
  <c r="G28" i="6" l="1"/>
  <c r="F28" i="8" l="1"/>
  <c r="C37" i="7" l="1"/>
  <c r="C38" i="7" s="1"/>
  <c r="L37" i="5" l="1"/>
  <c r="G8" i="5"/>
  <c r="J36" i="5" l="1"/>
  <c r="D36" i="5"/>
  <c r="E36" i="5"/>
  <c r="C36" i="5"/>
  <c r="K36" i="5" l="1"/>
  <c r="L37" i="8"/>
  <c r="F39" i="6" l="1"/>
  <c r="F40" i="6"/>
  <c r="F41" i="6"/>
  <c r="F42" i="6"/>
  <c r="F43" i="6"/>
  <c r="F44" i="6"/>
  <c r="F38" i="6"/>
  <c r="F35" i="6"/>
  <c r="G8" i="7" l="1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19" i="7"/>
  <c r="H19" i="7" s="1"/>
  <c r="G20" i="7"/>
  <c r="H20" i="7" s="1"/>
  <c r="G21" i="7"/>
  <c r="H21" i="7" s="1"/>
  <c r="G22" i="7"/>
  <c r="H22" i="7" s="1"/>
  <c r="G23" i="7"/>
  <c r="H23" i="7" s="1"/>
  <c r="G24" i="7"/>
  <c r="H24" i="7" s="1"/>
  <c r="G25" i="7"/>
  <c r="H25" i="7" s="1"/>
  <c r="G26" i="7"/>
  <c r="H26" i="7" s="1"/>
  <c r="G27" i="7"/>
  <c r="H27" i="7" s="1"/>
  <c r="G28" i="7"/>
  <c r="H28" i="7" s="1"/>
  <c r="G29" i="7"/>
  <c r="H29" i="7" s="1"/>
  <c r="G30" i="7"/>
  <c r="H30" i="7" s="1"/>
  <c r="G31" i="7"/>
  <c r="H31" i="7" s="1"/>
  <c r="G32" i="7"/>
  <c r="H32" i="7" s="1"/>
  <c r="G33" i="7"/>
  <c r="H33" i="7" s="1"/>
  <c r="G34" i="7"/>
  <c r="H34" i="7" s="1"/>
  <c r="G35" i="7"/>
  <c r="H35" i="7" s="1"/>
  <c r="G36" i="7"/>
  <c r="H36" i="7" s="1"/>
  <c r="L46" i="6" l="1"/>
  <c r="F46" i="6"/>
  <c r="F46" i="8"/>
  <c r="L46" i="8"/>
  <c r="G38" i="6" l="1"/>
  <c r="H38" i="6" s="1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L47" i="7" l="1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46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7" i="7"/>
  <c r="L5" i="7"/>
  <c r="F5" i="7"/>
  <c r="F44" i="7"/>
  <c r="L44" i="7"/>
  <c r="G44" i="7"/>
  <c r="G5" i="8" l="1"/>
  <c r="H5" i="8" s="1"/>
  <c r="G5" i="6"/>
  <c r="H5" i="6" s="1"/>
  <c r="H44" i="7"/>
  <c r="H5" i="7"/>
  <c r="G8" i="8" l="1"/>
  <c r="G9" i="2" l="1"/>
  <c r="D37" i="7" l="1"/>
  <c r="D38" i="7" s="1"/>
  <c r="E37" i="7" l="1"/>
  <c r="E38" i="7" s="1"/>
  <c r="G37" i="7" l="1"/>
  <c r="H37" i="7" s="1"/>
  <c r="F37" i="7"/>
  <c r="F38" i="7"/>
  <c r="G38" i="7" l="1"/>
  <c r="H38" i="7" s="1"/>
  <c r="G46" i="8"/>
  <c r="L7" i="6" l="1"/>
  <c r="F7" i="6"/>
  <c r="H46" i="8" l="1"/>
  <c r="G44" i="8"/>
  <c r="H44" i="8" s="1"/>
  <c r="G43" i="8"/>
  <c r="H43" i="8" s="1"/>
  <c r="G42" i="8"/>
  <c r="H42" i="8" s="1"/>
  <c r="G41" i="8"/>
  <c r="H41" i="8" s="1"/>
  <c r="G40" i="8"/>
  <c r="H40" i="8" s="1"/>
  <c r="G39" i="8"/>
  <c r="H39" i="8" s="1"/>
  <c r="G38" i="8"/>
  <c r="H38" i="8" s="1"/>
  <c r="F37" i="8"/>
  <c r="G35" i="8"/>
  <c r="H35" i="8" s="1"/>
  <c r="G34" i="8"/>
  <c r="H34" i="8" s="1"/>
  <c r="G33" i="8"/>
  <c r="H33" i="8" s="1"/>
  <c r="G32" i="8"/>
  <c r="H32" i="8" s="1"/>
  <c r="G31" i="8"/>
  <c r="H31" i="8" s="1"/>
  <c r="G30" i="8"/>
  <c r="H30" i="8" s="1"/>
  <c r="G29" i="8"/>
  <c r="H29" i="8" s="1"/>
  <c r="L28" i="8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H8" i="8"/>
  <c r="L7" i="8"/>
  <c r="F7" i="8"/>
  <c r="G46" i="6"/>
  <c r="H46" i="6" s="1"/>
  <c r="F37" i="6"/>
  <c r="G30" i="6"/>
  <c r="H30" i="6" s="1"/>
  <c r="G31" i="6"/>
  <c r="H31" i="6" s="1"/>
  <c r="G32" i="6"/>
  <c r="H32" i="6" s="1"/>
  <c r="G33" i="6"/>
  <c r="H33" i="6" s="1"/>
  <c r="G34" i="6"/>
  <c r="H34" i="6" s="1"/>
  <c r="G35" i="6"/>
  <c r="H35" i="6" s="1"/>
  <c r="G29" i="6"/>
  <c r="H29" i="6" s="1"/>
  <c r="G9" i="6"/>
  <c r="H9" i="6" s="1"/>
  <c r="G10" i="6"/>
  <c r="H10" i="6" s="1"/>
  <c r="G11" i="6"/>
  <c r="H11" i="6" s="1"/>
  <c r="G12" i="6"/>
  <c r="H12" i="6" s="1"/>
  <c r="G13" i="6"/>
  <c r="H13" i="6" s="1"/>
  <c r="G26" i="6"/>
  <c r="H26" i="6" s="1"/>
  <c r="G14" i="6"/>
  <c r="H14" i="6" s="1"/>
  <c r="G15" i="6"/>
  <c r="H15" i="6" s="1"/>
  <c r="G16" i="6"/>
  <c r="H16" i="6" s="1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24" i="6"/>
  <c r="H24" i="6" s="1"/>
  <c r="G25" i="6"/>
  <c r="H25" i="6" s="1"/>
  <c r="G8" i="6"/>
  <c r="H8" i="6" s="1"/>
  <c r="L28" i="6"/>
  <c r="F28" i="6"/>
  <c r="L44" i="6" l="1"/>
  <c r="L37" i="6"/>
  <c r="L41" i="8"/>
  <c r="L33" i="6"/>
  <c r="L29" i="6"/>
  <c r="L29" i="8"/>
  <c r="L31" i="8"/>
  <c r="L30" i="8"/>
  <c r="L34" i="8"/>
  <c r="L35" i="8"/>
  <c r="L32" i="8"/>
  <c r="L33" i="8"/>
  <c r="F8" i="8"/>
  <c r="F16" i="8"/>
  <c r="F24" i="8"/>
  <c r="F9" i="8"/>
  <c r="F17" i="8"/>
  <c r="F25" i="8"/>
  <c r="F21" i="8"/>
  <c r="F14" i="8"/>
  <c r="F10" i="8"/>
  <c r="F18" i="8"/>
  <c r="F26" i="8"/>
  <c r="F12" i="8"/>
  <c r="F23" i="8"/>
  <c r="F11" i="8"/>
  <c r="F19" i="8"/>
  <c r="F20" i="8"/>
  <c r="F22" i="8"/>
  <c r="F15" i="8"/>
  <c r="F13" i="8"/>
  <c r="F29" i="8"/>
  <c r="F34" i="8"/>
  <c r="F30" i="8"/>
  <c r="F35" i="8"/>
  <c r="F31" i="8"/>
  <c r="F33" i="8"/>
  <c r="F32" i="8"/>
  <c r="L42" i="8"/>
  <c r="L44" i="8"/>
  <c r="L39" i="8"/>
  <c r="G37" i="8"/>
  <c r="H37" i="8" s="1"/>
  <c r="F39" i="8"/>
  <c r="F40" i="8"/>
  <c r="F44" i="8"/>
  <c r="F41" i="8"/>
  <c r="F38" i="8"/>
  <c r="F42" i="8"/>
  <c r="F43" i="8"/>
  <c r="L23" i="8"/>
  <c r="G7" i="8"/>
  <c r="H7" i="8" s="1"/>
  <c r="L8" i="8"/>
  <c r="L10" i="8"/>
  <c r="L12" i="8"/>
  <c r="L14" i="8"/>
  <c r="L16" i="8"/>
  <c r="L18" i="8"/>
  <c r="L20" i="8"/>
  <c r="L22" i="8"/>
  <c r="L24" i="8"/>
  <c r="L26" i="8"/>
  <c r="L43" i="8"/>
  <c r="L17" i="8"/>
  <c r="G28" i="8"/>
  <c r="H28" i="8" s="1"/>
  <c r="L38" i="8"/>
  <c r="L9" i="8"/>
  <c r="L11" i="8"/>
  <c r="L13" i="8"/>
  <c r="L15" i="8"/>
  <c r="L19" i="8"/>
  <c r="L21" i="8"/>
  <c r="L25" i="8"/>
  <c r="L40" i="8"/>
  <c r="L32" i="6"/>
  <c r="L31" i="6"/>
  <c r="L30" i="6"/>
  <c r="G37" i="6"/>
  <c r="H37" i="6" s="1"/>
  <c r="L43" i="6"/>
  <c r="L42" i="6"/>
  <c r="L41" i="6"/>
  <c r="L40" i="6"/>
  <c r="L39" i="6"/>
  <c r="L38" i="6"/>
  <c r="L35" i="6"/>
  <c r="L34" i="6"/>
  <c r="F34" i="6"/>
  <c r="F33" i="6"/>
  <c r="F32" i="6"/>
  <c r="F31" i="6"/>
  <c r="F30" i="6"/>
  <c r="F29" i="6"/>
  <c r="H28" i="6"/>
  <c r="L26" i="6" l="1"/>
  <c r="L21" i="6"/>
  <c r="L14" i="6"/>
  <c r="L22" i="6"/>
  <c r="L15" i="6"/>
  <c r="L23" i="6"/>
  <c r="L9" i="6"/>
  <c r="L16" i="6"/>
  <c r="L24" i="6"/>
  <c r="L10" i="6"/>
  <c r="L17" i="6"/>
  <c r="L25" i="6"/>
  <c r="L11" i="6"/>
  <c r="L18" i="6"/>
  <c r="L8" i="6"/>
  <c r="L12" i="6"/>
  <c r="L19" i="6"/>
  <c r="L13" i="6"/>
  <c r="L20" i="6"/>
  <c r="F10" i="6"/>
  <c r="F17" i="6"/>
  <c r="F25" i="6"/>
  <c r="F11" i="6"/>
  <c r="F18" i="6"/>
  <c r="F8" i="6"/>
  <c r="F12" i="6"/>
  <c r="F19" i="6"/>
  <c r="F13" i="6"/>
  <c r="F20" i="6"/>
  <c r="F26" i="6"/>
  <c r="F21" i="6"/>
  <c r="F22" i="6"/>
  <c r="F15" i="6"/>
  <c r="F23" i="6"/>
  <c r="F9" i="6"/>
  <c r="F24" i="6"/>
  <c r="F14" i="6"/>
  <c r="F16" i="6"/>
  <c r="G7" i="6"/>
  <c r="H7" i="6" s="1"/>
  <c r="G10" i="2" l="1"/>
  <c r="G17" i="5" l="1"/>
  <c r="H17" i="5" s="1"/>
  <c r="C77" i="7" l="1"/>
  <c r="D76" i="7"/>
  <c r="D77" i="7" s="1"/>
  <c r="E76" i="7"/>
  <c r="E77" i="7" l="1"/>
  <c r="F77" i="7" s="1"/>
  <c r="F76" i="7"/>
  <c r="G61" i="7" l="1"/>
  <c r="H61" i="7" s="1"/>
  <c r="G62" i="7"/>
  <c r="G35" i="5" l="1"/>
  <c r="H35" i="5" s="1"/>
  <c r="H8" i="5"/>
  <c r="G9" i="5"/>
  <c r="H9" i="5" s="1"/>
  <c r="G12" i="5"/>
  <c r="H12" i="5" s="1"/>
  <c r="G13" i="5"/>
  <c r="H13" i="5" s="1"/>
  <c r="G14" i="5"/>
  <c r="H14" i="5" s="1"/>
  <c r="G15" i="5"/>
  <c r="H15" i="5" s="1"/>
  <c r="G16" i="5"/>
  <c r="H16" i="5" s="1"/>
  <c r="G20" i="5"/>
  <c r="H20" i="5" s="1"/>
  <c r="G21" i="5"/>
  <c r="H21" i="5" s="1"/>
  <c r="G23" i="5"/>
  <c r="H23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32" i="5"/>
  <c r="H32" i="5" s="1"/>
  <c r="G33" i="5"/>
  <c r="H33" i="5" s="1"/>
  <c r="G37" i="5"/>
  <c r="H37" i="5" s="1"/>
  <c r="I20" i="5" l="1"/>
  <c r="G11" i="5"/>
  <c r="H11" i="5" s="1"/>
  <c r="G7" i="5"/>
  <c r="H7" i="5" s="1"/>
  <c r="G19" i="5"/>
  <c r="H19" i="5" s="1"/>
  <c r="G25" i="5"/>
  <c r="H25" i="5" s="1"/>
  <c r="F11" i="5" l="1"/>
  <c r="L11" i="5"/>
  <c r="G36" i="5"/>
  <c r="H36" i="5" s="1"/>
  <c r="G5" i="5" l="1"/>
  <c r="H5" i="5" s="1"/>
  <c r="F36" i="5"/>
  <c r="L35" i="5"/>
  <c r="L20" i="5"/>
  <c r="L5" i="5"/>
  <c r="L27" i="5"/>
  <c r="L19" i="5"/>
  <c r="L28" i="5"/>
  <c r="L29" i="5"/>
  <c r="L14" i="5"/>
  <c r="L30" i="5"/>
  <c r="L15" i="5"/>
  <c r="L31" i="5"/>
  <c r="L16" i="5"/>
  <c r="L32" i="5"/>
  <c r="L17" i="5"/>
  <c r="L33" i="5"/>
  <c r="L12" i="5"/>
  <c r="L26" i="5"/>
  <c r="L25" i="5"/>
  <c r="L9" i="5"/>
  <c r="L8" i="5"/>
  <c r="L21" i="5"/>
  <c r="L7" i="5"/>
  <c r="L13" i="5"/>
  <c r="L36" i="5"/>
  <c r="F27" i="5"/>
  <c r="F19" i="5"/>
  <c r="F28" i="5"/>
  <c r="F13" i="5"/>
  <c r="F5" i="5"/>
  <c r="F29" i="5"/>
  <c r="F14" i="5"/>
  <c r="F7" i="5"/>
  <c r="F30" i="5"/>
  <c r="F15" i="5"/>
  <c r="F31" i="5"/>
  <c r="F16" i="5"/>
  <c r="F32" i="5"/>
  <c r="F33" i="5"/>
  <c r="F26" i="5"/>
  <c r="F25" i="5"/>
  <c r="F23" i="5"/>
  <c r="F37" i="5"/>
  <c r="K76" i="7" l="1"/>
  <c r="K77" i="7" s="1"/>
  <c r="J76" i="7"/>
  <c r="J77" i="7" s="1"/>
  <c r="G75" i="7"/>
  <c r="H75" i="7" s="1"/>
  <c r="G74" i="7"/>
  <c r="H74" i="7" s="1"/>
  <c r="G73" i="7"/>
  <c r="H73" i="7" s="1"/>
  <c r="G72" i="7"/>
  <c r="H72" i="7" s="1"/>
  <c r="G71" i="7"/>
  <c r="H71" i="7" s="1"/>
  <c r="G70" i="7"/>
  <c r="H70" i="7" s="1"/>
  <c r="G69" i="7"/>
  <c r="H69" i="7" s="1"/>
  <c r="G68" i="7"/>
  <c r="H68" i="7" s="1"/>
  <c r="G67" i="7"/>
  <c r="H67" i="7" s="1"/>
  <c r="G66" i="7"/>
  <c r="H66" i="7" s="1"/>
  <c r="G65" i="7"/>
  <c r="H65" i="7" s="1"/>
  <c r="G64" i="7"/>
  <c r="H64" i="7" s="1"/>
  <c r="G63" i="7"/>
  <c r="H63" i="7" s="1"/>
  <c r="H62" i="7"/>
  <c r="G60" i="7"/>
  <c r="H60" i="7" s="1"/>
  <c r="G59" i="7"/>
  <c r="H59" i="7" s="1"/>
  <c r="G58" i="7"/>
  <c r="H58" i="7" s="1"/>
  <c r="G57" i="7"/>
  <c r="H57" i="7" s="1"/>
  <c r="G56" i="7"/>
  <c r="H56" i="7" s="1"/>
  <c r="G55" i="7"/>
  <c r="H55" i="7" s="1"/>
  <c r="G54" i="7"/>
  <c r="H54" i="7" s="1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G46" i="7"/>
  <c r="H46" i="7" s="1"/>
  <c r="J37" i="7"/>
  <c r="J38" i="7" s="1"/>
  <c r="K37" i="7"/>
  <c r="L77" i="7" l="1"/>
  <c r="L76" i="7"/>
  <c r="K38" i="7"/>
  <c r="L38" i="7" s="1"/>
  <c r="L37" i="7"/>
  <c r="G77" i="7"/>
  <c r="H77" i="7" s="1"/>
  <c r="G76" i="7"/>
  <c r="H76" i="7" s="1"/>
  <c r="H7" i="7"/>
</calcChain>
</file>

<file path=xl/sharedStrings.xml><?xml version="1.0" encoding="utf-8"?>
<sst xmlns="http://schemas.openxmlformats.org/spreadsheetml/2006/main" count="381" uniqueCount="186">
  <si>
    <t>Annual Change (%)</t>
  </si>
  <si>
    <t>Country</t>
  </si>
  <si>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</si>
  <si>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</si>
  <si>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</si>
  <si>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</si>
  <si>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</si>
  <si>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</si>
  <si>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</si>
  <si>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</si>
  <si>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</si>
  <si>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</si>
  <si>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</si>
  <si>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</si>
  <si>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</si>
  <si>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</si>
  <si>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</si>
  <si>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</si>
  <si>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</si>
  <si>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</si>
  <si>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</si>
  <si>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</si>
  <si>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</si>
  <si>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</si>
  <si>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</si>
  <si>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</si>
  <si>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</si>
  <si>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</si>
  <si>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</si>
  <si>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</si>
  <si>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</si>
  <si>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</si>
  <si>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</si>
  <si>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Other Countries</t>
  </si>
  <si>
    <t>Total Exports</t>
  </si>
  <si>
    <t>PERIOD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</si>
  <si>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</si>
  <si>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</si>
  <si>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</si>
  <si>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</si>
  <si>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</si>
  <si>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</si>
  <si>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</si>
  <si>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</si>
  <si>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</si>
  <si>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</si>
  <si>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</si>
  <si>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</si>
  <si>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</si>
  <si>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</si>
  <si>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</si>
  <si>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</si>
  <si>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MANUFACTURING </t>
  </si>
  <si>
    <t xml:space="preserve"> AGRICULTURE </t>
  </si>
  <si>
    <t xml:space="preserve"> MINING</t>
  </si>
  <si>
    <t>Others</t>
  </si>
  <si>
    <t>Total Imports</t>
  </si>
  <si>
    <t>Electrical &amp; Electronic  Products (E&amp;E)</t>
  </si>
  <si>
    <t>Petroleum Products</t>
  </si>
  <si>
    <t>Transport Equipment</t>
  </si>
  <si>
    <t>Manufacture Of Metal</t>
  </si>
  <si>
    <t>Processed Food</t>
  </si>
  <si>
    <t>Optical &amp; Scientific Equipment</t>
  </si>
  <si>
    <t>Other Manufactures</t>
  </si>
  <si>
    <t>Manufacture Of Plastics</t>
  </si>
  <si>
    <t>Paper &amp; Pulp Products</t>
  </si>
  <si>
    <t>Rubber Products</t>
  </si>
  <si>
    <t>Non-Metallic Mineral Products</t>
  </si>
  <si>
    <t>Palm Oil-Based Manufactured Products</t>
  </si>
  <si>
    <t>Wood Products</t>
  </si>
  <si>
    <t>Jewellery</t>
  </si>
  <si>
    <t>Beverages &amp; Tobacco</t>
  </si>
  <si>
    <t>Natural Rubber</t>
  </si>
  <si>
    <t>Seafood, fresh, chilled or frozen</t>
  </si>
  <si>
    <t>Other Vegetables Oil</t>
  </si>
  <si>
    <t>Sawn Timber &amp; Moulding</t>
  </si>
  <si>
    <t>Sawlog</t>
  </si>
  <si>
    <t>Crude Petroleum</t>
  </si>
  <si>
    <t>Other Mining</t>
  </si>
  <si>
    <t>Liquefied Natural Gas (LNG)</t>
  </si>
  <si>
    <t>Tin</t>
  </si>
  <si>
    <t>BEC Category</t>
  </si>
  <si>
    <t>Goods n.e.s.</t>
  </si>
  <si>
    <t>Capital good (except transport equipment)</t>
  </si>
  <si>
    <t>Transport equipment, industrial</t>
  </si>
  <si>
    <t>Durables</t>
  </si>
  <si>
    <t>Food &amp; beverages, primary, mainly for household consumption</t>
  </si>
  <si>
    <t>Food &amp; beverages, process, mainly for household consumption</t>
  </si>
  <si>
    <t>Non-durables</t>
  </si>
  <si>
    <t>Semi-durables</t>
  </si>
  <si>
    <t>Transport equipment, non-industrial</t>
  </si>
  <si>
    <t>Fuel &amp; lubricants, processed motor spirit</t>
  </si>
  <si>
    <t>Transport equipment, passenger motor cars</t>
  </si>
  <si>
    <t>Food &amp; beverages, primary, mainly for industries</t>
  </si>
  <si>
    <t>Food &amp; beverages, processed, mainly for industries</t>
  </si>
  <si>
    <t>Fuel &amp; lubricants, primary</t>
  </si>
  <si>
    <t>Fuel &amp; lubricants, processed, other</t>
  </si>
  <si>
    <t>Industrial supplies, n.e.s. primary</t>
  </si>
  <si>
    <t>Industrial supplies, n.e.s. processed</t>
  </si>
  <si>
    <t>Parts and accessories of capital goods (except transport equipment)</t>
  </si>
  <si>
    <t>Parts and accessories of transport equipment</t>
  </si>
  <si>
    <t>Exports</t>
  </si>
  <si>
    <t>Domestic Exports</t>
  </si>
  <si>
    <t>Imports</t>
  </si>
  <si>
    <t>Total Trade</t>
  </si>
  <si>
    <t>Balance of Trade</t>
  </si>
  <si>
    <t>Annual Change</t>
  </si>
  <si>
    <t>Top 30 Country</t>
  </si>
  <si>
    <t>Re-exports</t>
  </si>
  <si>
    <t>Gross Imports</t>
  </si>
  <si>
    <t>Retain Imports</t>
  </si>
  <si>
    <t>Transaction Below RM5,000</t>
  </si>
  <si>
    <t>Intermediate Goods</t>
  </si>
  <si>
    <t>Dual Use Goods</t>
  </si>
  <si>
    <t>Consumption Goods</t>
  </si>
  <si>
    <t>Capital Goods</t>
  </si>
  <si>
    <t>Share
 (%)</t>
  </si>
  <si>
    <t>2020</t>
  </si>
  <si>
    <t>2021</t>
  </si>
  <si>
    <t>Rank</t>
  </si>
  <si>
    <t>Value RM million</t>
  </si>
  <si>
    <t>Value RM million (FOB)</t>
  </si>
  <si>
    <t>Value RM million (CIF)</t>
  </si>
  <si>
    <t>Val RM million (CIF)</t>
  </si>
  <si>
    <t>Table II: Exports by Country Destination</t>
  </si>
  <si>
    <t>Table III: Imports by Country of Origin</t>
  </si>
  <si>
    <t>Table  I : Exports, Domestic Exports, Imports, Total Trade And Balance of Trade</t>
  </si>
  <si>
    <t xml:space="preserve">Table IV: Exports by Sector and Sub-sector </t>
  </si>
  <si>
    <t>Table V: Imports by Sector and Sub-sector</t>
  </si>
  <si>
    <t>Val RM million (FOB)</t>
  </si>
  <si>
    <t>Sector and Sub-sector</t>
  </si>
  <si>
    <t>Table VI: Imports by End Use &amp; Broad Economic Categories (BEC) Classification</t>
  </si>
  <si>
    <t>2022</t>
  </si>
  <si>
    <t>Metalliferous Ores and Metal Scrap</t>
  </si>
  <si>
    <t>Other Agriculture</t>
  </si>
  <si>
    <t>Crude Fertilizers And Crude Minerals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</si>
  <si>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</si>
  <si>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</si>
  <si>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</si>
  <si>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</si>
  <si>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</si>
  <si>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</si>
  <si>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</si>
  <si>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</si>
  <si>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</si>
  <si>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</si>
  <si>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</si>
  <si>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</si>
  <si>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</si>
  <si>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</si>
  <si>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</si>
  <si>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</si>
  <si>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</si>
  <si>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</si>
  <si>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</si>
  <si>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</si>
  <si>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</si>
  <si>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</si>
  <si>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Canada</t>
  </si>
  <si>
    <t>Pakistan</t>
  </si>
  <si>
    <t>Switzerland</t>
  </si>
  <si>
    <t>Kenya</t>
  </si>
  <si>
    <t>Russian Federation</t>
  </si>
  <si>
    <t>Argentina</t>
  </si>
  <si>
    <t>Cote D'Ivoire</t>
  </si>
  <si>
    <t>Chemical And Chemical Products (Exclude Plastics In Non-Primary Forms)</t>
  </si>
  <si>
    <t>Machinery, Equipment And Parts</t>
  </si>
  <si>
    <t>Iron And Steel Products</t>
  </si>
  <si>
    <t>Textiles,  Apparels And Footwear</t>
  </si>
  <si>
    <t>Palm Oil and Palm-Based Products</t>
  </si>
  <si>
    <t>Condensates and other petroleum oil</t>
  </si>
  <si>
    <t>Cambodia</t>
  </si>
  <si>
    <t>Ecuador</t>
  </si>
  <si>
    <t>Sri Lanka</t>
  </si>
  <si>
    <t>Sudan</t>
  </si>
  <si>
    <t>Oman</t>
  </si>
  <si>
    <t>Kuwait</t>
  </si>
  <si>
    <t>Aug
2025</t>
  </si>
  <si>
    <t>South Africa</t>
  </si>
  <si>
    <t>2024 (JAN-SEP)</t>
  </si>
  <si>
    <t>2025 (JAN-SEP)</t>
  </si>
  <si>
    <t>Sep
2024</t>
  </si>
  <si>
    <t>Sep
2025</t>
  </si>
  <si>
    <t>Jan-Sep
2024</t>
  </si>
  <si>
    <t>Jan-Sep
2025</t>
  </si>
  <si>
    <t>E.U.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</si>
</sst>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-* #,##0.0_-;\-* #,##0.0_-;_-* &quot;-&quot;??_-;_-@_-"/>
    <numFmt numFmtId="169" formatCode="_(* #,##0.0_);_(* \(#,##0.0\);_(* &quot;-&quot;_);_(@_)"/>
    <numFmt numFmtId="170" formatCode="_(* #,##0.0_);_(* \(#,##0.0\);_(* &quot;-&quot;??_);_(@_)"/>
    <numFmt numFmtId="171" formatCode="0.0%"/>
    <numFmt numFmtId="172" formatCode="_(* #,##0_);_(* \(#,##0\);_(* &quot;-&quot;??_);_(@_)"/>
    <numFmt numFmtId="173" formatCode="0.00_)"/>
    <numFmt numFmtId="174" formatCode="#,##0.0_);\(#,##0.0\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6"/>
      <name val="Helv"/>
    </font>
    <font>
      <sz val="12"/>
      <name val="Helv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12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23" fillId="0" borderId="0"/>
    <xf numFmtId="0" fontId="21" fillId="0" borderId="0"/>
    <xf numFmtId="0" fontId="1" fillId="0" borderId="0"/>
    <xf numFmtId="0" fontId="1" fillId="0" borderId="0"/>
    <xf numFmtId="174" fontId="24" fillId="0" borderId="0"/>
    <xf numFmtId="0" fontId="21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5" applyNumberFormat="0" applyAlignment="0" applyProtection="0"/>
    <xf numFmtId="0" fontId="33" fillId="10" borderId="6" applyNumberFormat="0" applyAlignment="0" applyProtection="0"/>
    <xf numFmtId="0" fontId="34" fillId="10" borderId="5" applyNumberFormat="0" applyAlignment="0" applyProtection="0"/>
    <xf numFmtId="0" fontId="35" fillId="0" borderId="7" applyNumberFormat="0" applyFill="0" applyAlignment="0" applyProtection="0"/>
    <xf numFmtId="0" fontId="36" fillId="11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5" fillId="0" borderId="0" xfId="2" applyFont="1"/>
    <xf numFmtId="0" fontId="6" fillId="0" borderId="0" xfId="2" applyFont="1"/>
    <xf numFmtId="0" fontId="7" fillId="2" borderId="0" xfId="2" applyFont="1" applyFill="1"/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8" fillId="2" borderId="1" xfId="2" applyFont="1" applyFill="1" applyBorder="1" applyAlignment="1">
      <alignment horizontal="right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8" fillId="2" borderId="0" xfId="7" quotePrefix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167" fontId="6" fillId="0" borderId="0" xfId="1" applyNumberFormat="1" applyFont="1" applyFill="1" applyBorder="1"/>
    <xf numFmtId="167" fontId="8" fillId="2" borderId="0" xfId="1" applyNumberFormat="1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8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7" fontId="15" fillId="0" borderId="0" xfId="0" applyNumberFormat="1" applyFont="1"/>
    <xf numFmtId="0" fontId="3" fillId="4" borderId="0" xfId="0" applyFont="1" applyFill="1" applyAlignment="1">
      <alignment horizontal="left"/>
    </xf>
    <xf numFmtId="167" fontId="3" fillId="4" borderId="0" xfId="1" applyNumberFormat="1" applyFont="1" applyFill="1" applyBorder="1"/>
    <xf numFmtId="0" fontId="3" fillId="4" borderId="0" xfId="0" applyFont="1" applyFill="1"/>
    <xf numFmtId="0" fontId="13" fillId="4" borderId="0" xfId="0" applyFont="1" applyFill="1"/>
    <xf numFmtId="167" fontId="18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/>
    <xf numFmtId="168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0" fontId="2" fillId="3" borderId="0" xfId="0" applyFont="1" applyFill="1"/>
    <xf numFmtId="0" fontId="2" fillId="3" borderId="0" xfId="0" applyFont="1" applyFill="1" applyAlignment="1">
      <alignment wrapText="1"/>
    </xf>
    <xf numFmtId="167" fontId="2" fillId="3" borderId="0" xfId="1" applyNumberFormat="1" applyFont="1" applyFill="1" applyBorder="1" applyAlignment="1"/>
    <xf numFmtId="168" fontId="2" fillId="3" borderId="0" xfId="1" applyNumberFormat="1" applyFont="1" applyFill="1" applyBorder="1" applyAlignment="1"/>
    <xf numFmtId="170" fontId="2" fillId="3" borderId="0" xfId="1" applyNumberFormat="1" applyFont="1" applyFill="1" applyBorder="1" applyAlignment="1"/>
    <xf numFmtId="172" fontId="2" fillId="3" borderId="0" xfId="1" applyNumberFormat="1" applyFont="1" applyFill="1" applyBorder="1" applyAlignment="1"/>
    <xf numFmtId="172" fontId="19" fillId="5" borderId="0" xfId="1" applyNumberFormat="1" applyFont="1" applyFill="1" applyBorder="1" applyAlignment="1"/>
    <xf numFmtId="0" fontId="19" fillId="4" borderId="0" xfId="0" applyFont="1" applyFill="1" applyAlignment="1">
      <alignment horizontal="left"/>
    </xf>
    <xf numFmtId="0" fontId="19" fillId="4" borderId="0" xfId="0" applyFont="1" applyFill="1"/>
    <xf numFmtId="167" fontId="19" fillId="4" borderId="0" xfId="1" applyNumberFormat="1" applyFont="1" applyFill="1" applyBorder="1" applyAlignment="1"/>
    <xf numFmtId="168" fontId="19" fillId="4" borderId="0" xfId="1" applyNumberFormat="1" applyFont="1" applyFill="1" applyBorder="1" applyAlignment="1"/>
    <xf numFmtId="170" fontId="19" fillId="4" borderId="0" xfId="1" applyNumberFormat="1" applyFont="1" applyFill="1" applyBorder="1" applyAlignment="1"/>
    <xf numFmtId="167" fontId="16" fillId="0" borderId="0" xfId="0" applyNumberFormat="1" applyFont="1"/>
    <xf numFmtId="171" fontId="16" fillId="0" borderId="0" xfId="6" applyNumberFormat="1" applyFont="1" applyBorder="1"/>
    <xf numFmtId="167" fontId="18" fillId="0" borderId="0" xfId="1" applyNumberFormat="1" applyFont="1" applyBorder="1"/>
    <xf numFmtId="167" fontId="2" fillId="3" borderId="0" xfId="1" applyNumberFormat="1" applyFont="1" applyFill="1" applyBorder="1"/>
    <xf numFmtId="168" fontId="2" fillId="3" borderId="0" xfId="1" applyNumberFormat="1" applyFont="1" applyFill="1" applyBorder="1"/>
    <xf numFmtId="169" fontId="2" fillId="3" borderId="0" xfId="0" applyNumberFormat="1" applyFont="1" applyFill="1"/>
    <xf numFmtId="170" fontId="2" fillId="3" borderId="0" xfId="1" applyNumberFormat="1" applyFont="1" applyFill="1" applyBorder="1"/>
    <xf numFmtId="167" fontId="18" fillId="5" borderId="0" xfId="1" applyNumberFormat="1" applyFont="1" applyFill="1" applyBorder="1"/>
    <xf numFmtId="167" fontId="19" fillId="5" borderId="0" xfId="1" applyNumberFormat="1" applyFont="1" applyFill="1" applyBorder="1"/>
    <xf numFmtId="168" fontId="19" fillId="5" borderId="0" xfId="1" applyNumberFormat="1" applyFont="1" applyFill="1" applyBorder="1"/>
    <xf numFmtId="169" fontId="19" fillId="5" borderId="0" xfId="0" applyNumberFormat="1" applyFont="1" applyFill="1"/>
    <xf numFmtId="170" fontId="19" fillId="5" borderId="0" xfId="1" applyNumberFormat="1" applyFont="1" applyFill="1" applyBorder="1"/>
    <xf numFmtId="167" fontId="13" fillId="4" borderId="0" xfId="1" applyNumberFormat="1" applyFont="1" applyFill="1" applyBorder="1"/>
    <xf numFmtId="170" fontId="13" fillId="4" borderId="0" xfId="1" applyNumberFormat="1" applyFont="1" applyFill="1" applyBorder="1"/>
    <xf numFmtId="169" fontId="13" fillId="4" borderId="0" xfId="0" applyNumberFormat="1" applyFont="1" applyFill="1"/>
    <xf numFmtId="168" fontId="13" fillId="4" borderId="0" xfId="1" applyNumberFormat="1" applyFont="1" applyFill="1" applyBorder="1"/>
    <xf numFmtId="0" fontId="2" fillId="3" borderId="0" xfId="7" quotePrefix="1" applyFont="1" applyFill="1" applyAlignment="1">
      <alignment horizontal="center"/>
    </xf>
    <xf numFmtId="0" fontId="8" fillId="4" borderId="0" xfId="0" quotePrefix="1" applyFont="1" applyFill="1" applyAlignment="1">
      <alignment horizontal="center"/>
    </xf>
    <xf numFmtId="169" fontId="13" fillId="4" borderId="0" xfId="1" applyNumberFormat="1" applyFont="1" applyFill="1" applyBorder="1"/>
    <xf numFmtId="0" fontId="8" fillId="2" borderId="0" xfId="9" applyFont="1" applyFill="1" applyAlignment="1">
      <alignment vertical="center"/>
    </xf>
    <xf numFmtId="0" fontId="8" fillId="2" borderId="0" xfId="9" applyFont="1" applyFill="1" applyAlignment="1">
      <alignment horizontal="center" vertical="center"/>
    </xf>
    <xf numFmtId="164" fontId="2" fillId="3" borderId="0" xfId="0" applyNumberFormat="1" applyFont="1" applyFill="1"/>
    <xf numFmtId="172" fontId="2" fillId="3" borderId="0" xfId="0" applyNumberFormat="1" applyFont="1" applyFill="1"/>
    <xf numFmtId="167" fontId="2" fillId="0" borderId="0" xfId="1" applyNumberFormat="1" applyFont="1"/>
    <xf numFmtId="0" fontId="16" fillId="0" borderId="0" xfId="0" applyFont="1" applyAlignment="1">
      <alignment wrapText="1"/>
    </xf>
    <xf numFmtId="168" fontId="2" fillId="3" borderId="0" xfId="1" applyNumberFormat="1" applyFont="1" applyFill="1" applyBorder="1" applyAlignment="1">
      <alignment wrapText="1"/>
    </xf>
    <xf numFmtId="0" fontId="16" fillId="37" borderId="0" xfId="0" applyFont="1" applyFill="1"/>
    <xf numFmtId="164" fontId="13" fillId="4" borderId="0" xfId="1" applyNumberFormat="1" applyFont="1" applyFill="1" applyBorder="1"/>
    <xf numFmtId="167" fontId="41" fillId="38" borderId="0" xfId="1" applyNumberFormat="1" applyFont="1" applyFill="1" applyAlignment="1">
      <alignment horizontal="center" vertical="center"/>
    </xf>
    <xf numFmtId="167" fontId="2" fillId="0" borderId="0" xfId="0" applyNumberFormat="1" applyFont="1"/>
    <xf numFmtId="0" fontId="8" fillId="38" borderId="0" xfId="0" quotePrefix="1" applyFont="1" applyFill="1" applyAlignment="1">
      <alignment horizontal="center"/>
    </xf>
    <xf numFmtId="0" fontId="13" fillId="38" borderId="0" xfId="0" applyFont="1" applyFill="1"/>
    <xf numFmtId="167" fontId="13" fillId="38" borderId="0" xfId="1" applyNumberFormat="1" applyFont="1" applyFill="1" applyBorder="1"/>
    <xf numFmtId="168" fontId="13" fillId="38" borderId="0" xfId="1" applyNumberFormat="1" applyFont="1" applyFill="1" applyBorder="1"/>
    <xf numFmtId="169" fontId="13" fillId="38" borderId="0" xfId="1" applyNumberFormat="1" applyFont="1" applyFill="1" applyBorder="1"/>
    <xf numFmtId="169" fontId="13" fillId="38" borderId="0" xfId="0" applyNumberFormat="1" applyFont="1" applyFill="1"/>
    <xf numFmtId="170" fontId="13" fillId="38" borderId="0" xfId="1" applyNumberFormat="1" applyFont="1" applyFill="1" applyBorder="1"/>
    <xf numFmtId="167" fontId="3" fillId="38" borderId="0" xfId="1" applyNumberFormat="1" applyFont="1" applyFill="1" applyBorder="1"/>
    <xf numFmtId="0" fontId="13" fillId="38" borderId="0" xfId="0" applyFont="1" applyFill="1" applyAlignment="1">
      <alignment horizontal="left"/>
    </xf>
    <xf numFmtId="167" fontId="13" fillId="38" borderId="0" xfId="1" applyNumberFormat="1" applyFont="1" applyFill="1" applyBorder="1" applyAlignment="1"/>
    <xf numFmtId="170" fontId="13" fillId="38" borderId="0" xfId="1" applyNumberFormat="1" applyFont="1" applyFill="1" applyBorder="1" applyAlignment="1"/>
    <xf numFmtId="168" fontId="13" fillId="38" borderId="0" xfId="1" applyNumberFormat="1" applyFont="1" applyFill="1" applyBorder="1" applyAlignment="1"/>
    <xf numFmtId="167" fontId="16" fillId="0" borderId="0" xfId="1" applyNumberFormat="1" applyFont="1"/>
    <xf numFmtId="0" fontId="14" fillId="3" borderId="0" xfId="0" applyFont="1" applyFill="1" applyAlignment="1">
      <alignment horizontal="left" vertical="center" readingOrder="1"/>
    </xf>
    <xf numFmtId="167" fontId="5" fillId="3" borderId="0" xfId="1" applyNumberFormat="1" applyFont="1" applyFill="1" applyBorder="1" applyAlignment="1">
      <alignment vertical="center"/>
    </xf>
    <xf numFmtId="0" fontId="5" fillId="3" borderId="0" xfId="2" applyFont="1" applyFill="1"/>
    <xf numFmtId="0" fontId="5" fillId="3" borderId="0" xfId="2" applyFont="1" applyFill="1" applyAlignment="1">
      <alignment vertical="center"/>
    </xf>
    <xf numFmtId="0" fontId="11" fillId="3" borderId="0" xfId="3" applyFont="1" applyFill="1" applyAlignment="1">
      <alignment horizontal="left" wrapText="1"/>
    </xf>
    <xf numFmtId="167" fontId="11" fillId="3" borderId="0" xfId="1" applyNumberFormat="1" applyFont="1" applyFill="1" applyBorder="1" applyAlignment="1">
      <alignment horizontal="right" wrapText="1"/>
    </xf>
    <xf numFmtId="0" fontId="6" fillId="3" borderId="0" xfId="2" applyFont="1" applyFill="1"/>
    <xf numFmtId="0" fontId="12" fillId="3" borderId="0" xfId="2" applyFont="1" applyFill="1" applyAlignment="1">
      <alignment horizontal="center" vertical="center" wrapText="1"/>
    </xf>
    <xf numFmtId="170" fontId="12" fillId="3" borderId="0" xfId="4" applyNumberFormat="1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left" vertical="top"/>
    </xf>
    <xf numFmtId="167" fontId="10" fillId="3" borderId="0" xfId="1" applyNumberFormat="1" applyFont="1" applyFill="1" applyBorder="1" applyAlignment="1">
      <alignment horizontal="right" vertical="top" wrapText="1"/>
    </xf>
    <xf numFmtId="0" fontId="6" fillId="3" borderId="0" xfId="2" applyFont="1" applyFill="1" applyAlignment="1">
      <alignment vertical="top"/>
    </xf>
    <xf numFmtId="170" fontId="10" fillId="3" borderId="0" xfId="4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vertical="top"/>
    </xf>
    <xf numFmtId="167" fontId="6" fillId="3" borderId="0" xfId="1" applyNumberFormat="1" applyFont="1" applyFill="1" applyBorder="1"/>
    <xf numFmtId="170" fontId="10" fillId="3" borderId="0" xfId="4" quotePrefix="1" applyNumberFormat="1" applyFont="1" applyFill="1" applyBorder="1" applyAlignment="1">
      <alignment horizontal="right" vertical="top" wrapText="1"/>
    </xf>
    <xf numFmtId="167" fontId="2" fillId="3" borderId="0" xfId="1" applyNumberFormat="1" applyFont="1" applyFill="1"/>
    <xf numFmtId="0" fontId="8" fillId="3" borderId="0" xfId="7" applyFont="1" applyFill="1" applyAlignment="1">
      <alignment vertical="center"/>
    </xf>
    <xf numFmtId="0" fontId="8" fillId="3" borderId="0" xfId="7" applyFont="1" applyFill="1" applyAlignment="1">
      <alignment horizontal="center" vertical="center"/>
    </xf>
    <xf numFmtId="0" fontId="8" fillId="3" borderId="0" xfId="7" quotePrefix="1" applyFont="1" applyFill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/>
    </xf>
    <xf numFmtId="169" fontId="2" fillId="3" borderId="0" xfId="1" applyNumberFormat="1" applyFont="1" applyFill="1" applyBorder="1"/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15" fillId="3" borderId="0" xfId="0" applyFont="1" applyFill="1"/>
    <xf numFmtId="167" fontId="15" fillId="3" borderId="0" xfId="0" applyNumberFormat="1" applyFont="1" applyFill="1"/>
    <xf numFmtId="0" fontId="16" fillId="3" borderId="0" xfId="0" applyFont="1" applyFill="1"/>
    <xf numFmtId="0" fontId="8" fillId="3" borderId="0" xfId="0" applyFont="1" applyFill="1" applyAlignment="1">
      <alignment horizontal="center" vertical="center"/>
    </xf>
    <xf numFmtId="0" fontId="16" fillId="3" borderId="0" xfId="0" quotePrefix="1" applyFont="1" applyFill="1"/>
    <xf numFmtId="0" fontId="16" fillId="3" borderId="0" xfId="0" applyFont="1" applyFill="1" applyAlignment="1">
      <alignment wrapText="1"/>
    </xf>
    <xf numFmtId="169" fontId="2" fillId="3" borderId="0" xfId="0" applyNumberFormat="1" applyFont="1" applyFill="1" applyAlignment="1">
      <alignment wrapText="1"/>
    </xf>
    <xf numFmtId="170" fontId="2" fillId="3" borderId="0" xfId="1" applyNumberFormat="1" applyFont="1" applyFill="1" applyBorder="1" applyAlignment="1">
      <alignment wrapText="1"/>
    </xf>
    <xf numFmtId="167" fontId="16" fillId="37" borderId="0" xfId="1" applyNumberFormat="1" applyFont="1" applyFill="1"/>
    <xf numFmtId="167" fontId="16" fillId="0" borderId="0" xfId="1" applyNumberFormat="1" applyFont="1" applyAlignment="1">
      <alignment wrapText="1"/>
    </xf>
    <xf numFmtId="167" fontId="18" fillId="3" borderId="0" xfId="1" applyNumberFormat="1" applyFont="1" applyFill="1" applyBorder="1" applyAlignment="1">
      <alignment horizontal="left"/>
    </xf>
    <xf numFmtId="167" fontId="19" fillId="3" borderId="0" xfId="1" applyNumberFormat="1" applyFont="1" applyFill="1" applyBorder="1" applyAlignment="1"/>
    <xf numFmtId="168" fontId="19" fillId="3" borderId="0" xfId="1" applyNumberFormat="1" applyFont="1" applyFill="1" applyBorder="1" applyAlignment="1"/>
    <xf numFmtId="170" fontId="19" fillId="3" borderId="0" xfId="1" applyNumberFormat="1" applyFont="1" applyFill="1" applyBorder="1" applyAlignment="1"/>
    <xf numFmtId="172" fontId="19" fillId="3" borderId="0" xfId="1" applyNumberFormat="1" applyFont="1" applyFill="1" applyBorder="1" applyAlignment="1"/>
    <xf numFmtId="172" fontId="13" fillId="5" borderId="0" xfId="1" applyNumberFormat="1" applyFont="1" applyFill="1" applyBorder="1" applyAlignment="1"/>
    <xf numFmtId="167" fontId="13" fillId="4" borderId="0" xfId="1" applyNumberFormat="1" applyFont="1" applyFill="1" applyBorder="1" applyAlignment="1"/>
    <xf numFmtId="168" fontId="42" fillId="0" borderId="0" xfId="1" applyNumberFormat="1" applyFont="1" applyFill="1" applyBorder="1" applyAlignment="1">
      <alignment horizontal="left"/>
    </xf>
    <xf numFmtId="167" fontId="13" fillId="5" borderId="0" xfId="1" applyNumberFormat="1" applyFont="1" applyFill="1" applyBorder="1"/>
    <xf numFmtId="168" fontId="13" fillId="5" borderId="0" xfId="1" applyNumberFormat="1" applyFont="1" applyFill="1" applyBorder="1"/>
    <xf numFmtId="169" fontId="13" fillId="5" borderId="0" xfId="0" applyNumberFormat="1" applyFont="1" applyFill="1"/>
    <xf numFmtId="170" fontId="13" fillId="5" borderId="0" xfId="1" applyNumberFormat="1" applyFont="1" applyFill="1" applyBorder="1"/>
    <xf numFmtId="0" fontId="42" fillId="0" borderId="0" xfId="0" applyFont="1"/>
    <xf numFmtId="168" fontId="13" fillId="5" borderId="0" xfId="1" applyNumberFormat="1" applyFont="1" applyFill="1" applyBorder="1" applyAlignment="1"/>
    <xf numFmtId="170" fontId="13" fillId="5" borderId="0" xfId="1" applyNumberFormat="1" applyFont="1" applyFill="1" applyBorder="1" applyAlignment="1"/>
    <xf numFmtId="0" fontId="42" fillId="0" borderId="0" xfId="0" applyFont="1" applyBorder="1"/>
    <xf numFmtId="167" fontId="42" fillId="0" borderId="0" xfId="1" applyNumberFormat="1" applyFont="1" applyBorder="1"/>
    <xf numFmtId="167" fontId="15" fillId="0" borderId="0" xfId="1" applyNumberFormat="1" applyFont="1"/>
    <xf numFmtId="172" fontId="10" fillId="3" borderId="0" xfId="4" applyNumberFormat="1" applyFont="1" applyFill="1" applyBorder="1" applyAlignment="1">
      <alignment wrapText="1"/>
    </xf>
    <xf numFmtId="0" fontId="6" fillId="0" borderId="0" xfId="2" applyFont="1" applyBorder="1"/>
    <xf numFmtId="0" fontId="2" fillId="0" borderId="0" xfId="0" applyNumberFormat="1" applyFont="1"/>
    <xf numFmtId="43" fontId="42" fillId="0" borderId="0" xfId="1" applyFont="1" applyBorder="1" applyAlignment="1">
      <alignment horizontal="left"/>
    </xf>
    <xf numFmtId="167" fontId="42" fillId="0" borderId="0" xfId="1" applyNumberFormat="1" applyFont="1" applyBorder="1" applyAlignment="1"/>
    <xf numFmtId="0" fontId="2" fillId="0" borderId="0" xfId="0" applyFont="1" applyAlignment="1">
      <alignment horizontal="center"/>
    </xf>
    <xf numFmtId="167" fontId="8" fillId="2" borderId="1" xfId="1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</cellXfs>
  <cellStyles count="82">
    <cellStyle name="20% - Accent1 2" xfId="51" xr:uid="{00000000-0005-0000-0000-000000000000}"/>
    <cellStyle name="20% - Accent2 2" xfId="55" xr:uid="{00000000-0005-0000-0000-000001000000}"/>
    <cellStyle name="20% - Accent3 2" xfId="59" xr:uid="{00000000-0005-0000-0000-000002000000}"/>
    <cellStyle name="20% - Accent4 2" xfId="63" xr:uid="{00000000-0005-0000-0000-000003000000}"/>
    <cellStyle name="20% - Accent5 2" xfId="67" xr:uid="{00000000-0005-0000-0000-000004000000}"/>
    <cellStyle name="20% - Accent6 2" xfId="71" xr:uid="{00000000-0005-0000-0000-000005000000}"/>
    <cellStyle name="40% - Accent1 2" xfId="52" xr:uid="{00000000-0005-0000-0000-000006000000}"/>
    <cellStyle name="40% - Accent2 2" xfId="56" xr:uid="{00000000-0005-0000-0000-000007000000}"/>
    <cellStyle name="40% - Accent3 2" xfId="60" xr:uid="{00000000-0005-0000-0000-000008000000}"/>
    <cellStyle name="40% - Accent4 2" xfId="64" xr:uid="{00000000-0005-0000-0000-000009000000}"/>
    <cellStyle name="40% - Accent5 2" xfId="68" xr:uid="{00000000-0005-0000-0000-00000A000000}"/>
    <cellStyle name="40% - Accent6 2" xfId="72" xr:uid="{00000000-0005-0000-0000-00000B000000}"/>
    <cellStyle name="60% - Accent1 2" xfId="53" xr:uid="{00000000-0005-0000-0000-00000C000000}"/>
    <cellStyle name="60% - Accent2 2" xfId="57" xr:uid="{00000000-0005-0000-0000-00000D000000}"/>
    <cellStyle name="60% - Accent3 2" xfId="61" xr:uid="{00000000-0005-0000-0000-00000E000000}"/>
    <cellStyle name="60% - Accent4 2" xfId="65" xr:uid="{00000000-0005-0000-0000-00000F000000}"/>
    <cellStyle name="60% - Accent5 2" xfId="69" xr:uid="{00000000-0005-0000-0000-000010000000}"/>
    <cellStyle name="60% - Accent6 2" xfId="73" xr:uid="{00000000-0005-0000-0000-000011000000}"/>
    <cellStyle name="Accent1 2" xfId="50" xr:uid="{00000000-0005-0000-0000-000012000000}"/>
    <cellStyle name="Accent2 2" xfId="54" xr:uid="{00000000-0005-0000-0000-000013000000}"/>
    <cellStyle name="Accent3 2" xfId="58" xr:uid="{00000000-0005-0000-0000-000014000000}"/>
    <cellStyle name="Accent4 2" xfId="62" xr:uid="{00000000-0005-0000-0000-000015000000}"/>
    <cellStyle name="Accent5 2" xfId="66" xr:uid="{00000000-0005-0000-0000-000016000000}"/>
    <cellStyle name="Accent6 2" xfId="70" xr:uid="{00000000-0005-0000-0000-000017000000}"/>
    <cellStyle name="Bad 2" xfId="40" xr:uid="{00000000-0005-0000-0000-000018000000}"/>
    <cellStyle name="Calculation 2" xfId="44" xr:uid="{00000000-0005-0000-0000-000019000000}"/>
    <cellStyle name="Check Cell 2" xfId="46" xr:uid="{00000000-0005-0000-0000-00001A000000}"/>
    <cellStyle name="Comma" xfId="1" builtinId="3"/>
    <cellStyle name="Comma 10" xfId="4" xr:uid="{00000000-0005-0000-0000-00001C000000}"/>
    <cellStyle name="Comma 10 2" xfId="79" xr:uid="{00000000-0005-0000-0000-00001D000000}"/>
    <cellStyle name="Comma 10 3" xfId="13" xr:uid="{00000000-0005-0000-0000-00001E000000}"/>
    <cellStyle name="Comma 10 4 2 4" xfId="81" xr:uid="{00000000-0005-0000-0000-00001F000000}"/>
    <cellStyle name="Comma 12" xfId="5" xr:uid="{00000000-0005-0000-0000-000020000000}"/>
    <cellStyle name="Comma 12 2" xfId="78" xr:uid="{00000000-0005-0000-0000-000021000000}"/>
    <cellStyle name="Comma 178" xfId="14" xr:uid="{00000000-0005-0000-0000-000022000000}"/>
    <cellStyle name="Comma 2" xfId="15" xr:uid="{00000000-0005-0000-0000-000023000000}"/>
    <cellStyle name="Comma 2 2" xfId="16" xr:uid="{00000000-0005-0000-0000-000024000000}"/>
    <cellStyle name="Comma 240" xfId="10" xr:uid="{00000000-0005-0000-0000-000025000000}"/>
    <cellStyle name="Comma 28" xfId="17" xr:uid="{00000000-0005-0000-0000-000026000000}"/>
    <cellStyle name="Comma 3" xfId="18" xr:uid="{00000000-0005-0000-0000-000027000000}"/>
    <cellStyle name="Comma 3 2" xfId="19" xr:uid="{00000000-0005-0000-0000-000028000000}"/>
    <cellStyle name="Comma 4" xfId="34" xr:uid="{00000000-0005-0000-0000-000029000000}"/>
    <cellStyle name="Comma 5" xfId="75" xr:uid="{00000000-0005-0000-0000-00002A000000}"/>
    <cellStyle name="Comma 6" xfId="77" xr:uid="{00000000-0005-0000-0000-00002B000000}"/>
    <cellStyle name="Comma 7" xfId="80" xr:uid="{00000000-0005-0000-0000-00002C000000}"/>
    <cellStyle name="Comma 9" xfId="8" xr:uid="{00000000-0005-0000-0000-00002D000000}"/>
    <cellStyle name="Currency 2" xfId="20" xr:uid="{00000000-0005-0000-0000-00002E000000}"/>
    <cellStyle name="Explanatory Text 2" xfId="48" xr:uid="{00000000-0005-0000-0000-00002F000000}"/>
    <cellStyle name="Good 2" xfId="39" xr:uid="{00000000-0005-0000-0000-000030000000}"/>
    <cellStyle name="Heading 1 2" xfId="35" xr:uid="{00000000-0005-0000-0000-000031000000}"/>
    <cellStyle name="Heading 2 2" xfId="36" xr:uid="{00000000-0005-0000-0000-000032000000}"/>
    <cellStyle name="Heading 3 2" xfId="37" xr:uid="{00000000-0005-0000-0000-000033000000}"/>
    <cellStyle name="Heading 4 2" xfId="38" xr:uid="{00000000-0005-0000-0000-000034000000}"/>
    <cellStyle name="Input 2" xfId="42" xr:uid="{00000000-0005-0000-0000-000035000000}"/>
    <cellStyle name="Linked Cell 2" xfId="45" xr:uid="{00000000-0005-0000-0000-000036000000}"/>
    <cellStyle name="Neutral 2" xfId="41" xr:uid="{00000000-0005-0000-0000-000037000000}"/>
    <cellStyle name="Normal" xfId="0" builtinId="0"/>
    <cellStyle name="Normal - Style1" xfId="21" xr:uid="{00000000-0005-0000-0000-000039000000}"/>
    <cellStyle name="Normal 10" xfId="76" xr:uid="{00000000-0005-0000-0000-00003A000000}"/>
    <cellStyle name="Normal 2" xfId="3" xr:uid="{00000000-0005-0000-0000-00003B000000}"/>
    <cellStyle name="Normal 2 2" xfId="22" xr:uid="{00000000-0005-0000-0000-00003C000000}"/>
    <cellStyle name="Normal 2 2 2" xfId="23" xr:uid="{00000000-0005-0000-0000-00003D000000}"/>
    <cellStyle name="Normal 2 2 38" xfId="9" xr:uid="{00000000-0005-0000-0000-00003E000000}"/>
    <cellStyle name="Normal 2 3" xfId="24" xr:uid="{00000000-0005-0000-0000-00003F000000}"/>
    <cellStyle name="Normal 3" xfId="25" xr:uid="{00000000-0005-0000-0000-000040000000}"/>
    <cellStyle name="Normal 3 2" xfId="26" xr:uid="{00000000-0005-0000-0000-000041000000}"/>
    <cellStyle name="Normal 4" xfId="27" xr:uid="{00000000-0005-0000-0000-000042000000}"/>
    <cellStyle name="Normal 4 2 2" xfId="28" xr:uid="{00000000-0005-0000-0000-000043000000}"/>
    <cellStyle name="Normal 4 2 2 10" xfId="2" xr:uid="{00000000-0005-0000-0000-000044000000}"/>
    <cellStyle name="Normal 5" xfId="29" xr:uid="{00000000-0005-0000-0000-000045000000}"/>
    <cellStyle name="Normal 6" xfId="30" xr:uid="{00000000-0005-0000-0000-000046000000}"/>
    <cellStyle name="Normal 7" xfId="31" xr:uid="{00000000-0005-0000-0000-000047000000}"/>
    <cellStyle name="Normal 8" xfId="33" xr:uid="{00000000-0005-0000-0000-000048000000}"/>
    <cellStyle name="Normal 9" xfId="7" xr:uid="{00000000-0005-0000-0000-000049000000}"/>
    <cellStyle name="Normal 9 2" xfId="74" xr:uid="{00000000-0005-0000-0000-00004A000000}"/>
    <cellStyle name="Note" xfId="12" builtinId="10" customBuiltin="1"/>
    <cellStyle name="Output 2" xfId="43" xr:uid="{00000000-0005-0000-0000-00004C000000}"/>
    <cellStyle name="Percent" xfId="6" builtinId="5"/>
    <cellStyle name="Percent 2" xfId="32" xr:uid="{00000000-0005-0000-0000-00004E000000}"/>
    <cellStyle name="Title" xfId="11" builtinId="15" customBuiltin="1"/>
    <cellStyle name="Total 2" xfId="49" xr:uid="{00000000-0005-0000-0000-000050000000}"/>
    <cellStyle name="Warning Text 2" xfId="47" xr:uid="{00000000-0005-0000-0000-00005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V89"/>
  <sheetViews>
    <sheetView tabSelected="1" view="pageBreakPreview" zoomScaleNormal="100" zoomScaleSheetLayoutView="100" workbookViewId="0">
      <pane xSplit="1" ySplit="5" topLeftCell="B6" activePane="bottomRight" state="frozen"/>
      <selection activeCell="H34" sqref="H34"/>
      <selection pane="topRight" activeCell="H34" sqref="H34"/>
      <selection pane="bottomLeft" activeCell="H34" sqref="H34"/>
      <selection pane="bottomRight" activeCell="R21" sqref="R21"/>
    </sheetView>
  </sheetViews>
  <sheetFormatPr defaultRowHeight="11.4" x14ac:dyDescent="0.2"/>
  <cols>
    <col min="1" max="1" width="14.33203125" style="3" customWidth="1"/>
    <col min="2" max="6" width="10.6640625" style="24" customWidth="1"/>
    <col min="7" max="7" width="1.109375" style="3" customWidth="1"/>
    <col min="8" max="8" width="9.33203125" style="3" customWidth="1"/>
    <col min="9" max="9" width="10.33203125" style="3" customWidth="1"/>
    <col min="10" max="10" width="8.88671875" style="3" customWidth="1"/>
    <col min="11" max="11" width="10.5546875" style="3" customWidth="1"/>
    <col min="12" max="12" width="10.88671875" style="3" customWidth="1"/>
    <col min="13" max="167" width="9.109375" style="3"/>
    <col min="168" max="168" width="13.5546875" style="3" customWidth="1"/>
    <col min="169" max="169" width="9.6640625" style="3" customWidth="1"/>
    <col min="170" max="170" width="10.109375" style="3" customWidth="1"/>
    <col min="171" max="171" width="9.33203125" style="3" customWidth="1"/>
    <col min="172" max="172" width="10.5546875" style="3" customWidth="1"/>
    <col min="173" max="173" width="11.6640625" style="3" customWidth="1"/>
    <col min="174" max="174" width="1.109375" style="3" customWidth="1"/>
    <col min="175" max="175" width="9.33203125" style="3" customWidth="1"/>
    <col min="176" max="176" width="10.33203125" style="3" customWidth="1"/>
    <col min="177" max="177" width="8.88671875" style="3" customWidth="1"/>
    <col min="178" max="178" width="10.5546875" style="3" customWidth="1"/>
    <col min="179" max="179" width="10.88671875" style="3" customWidth="1"/>
    <col min="180" max="180" width="12" style="3" bestFit="1" customWidth="1"/>
    <col min="181" max="182" width="11" style="3" bestFit="1" customWidth="1"/>
    <col min="183" max="183" width="11.109375" style="3" bestFit="1" customWidth="1"/>
    <col min="184" max="184" width="10.109375" style="3" bestFit="1" customWidth="1"/>
    <col min="185" max="423" width="9.109375" style="3"/>
    <col min="424" max="424" width="13.5546875" style="3" customWidth="1"/>
    <col min="425" max="425" width="9.6640625" style="3" customWidth="1"/>
    <col min="426" max="426" width="10.109375" style="3" customWidth="1"/>
    <col min="427" max="427" width="9.33203125" style="3" customWidth="1"/>
    <col min="428" max="428" width="10.5546875" style="3" customWidth="1"/>
    <col min="429" max="429" width="11.6640625" style="3" customWidth="1"/>
    <col min="430" max="430" width="1.109375" style="3" customWidth="1"/>
    <col min="431" max="431" width="9.33203125" style="3" customWidth="1"/>
    <col min="432" max="432" width="10.33203125" style="3" customWidth="1"/>
    <col min="433" max="433" width="8.88671875" style="3" customWidth="1"/>
    <col min="434" max="434" width="10.5546875" style="3" customWidth="1"/>
    <col min="435" max="435" width="10.88671875" style="3" customWidth="1"/>
    <col min="436" max="436" width="12" style="3" bestFit="1" customWidth="1"/>
    <col min="437" max="438" width="11" style="3" bestFit="1" customWidth="1"/>
    <col min="439" max="439" width="11.109375" style="3" bestFit="1" customWidth="1"/>
    <col min="440" max="440" width="10.109375" style="3" bestFit="1" customWidth="1"/>
    <col min="441" max="679" width="9.109375" style="3"/>
    <col min="680" max="680" width="13.5546875" style="3" customWidth="1"/>
    <col min="681" max="681" width="9.6640625" style="3" customWidth="1"/>
    <col min="682" max="682" width="10.109375" style="3" customWidth="1"/>
    <col min="683" max="683" width="9.33203125" style="3" customWidth="1"/>
    <col min="684" max="684" width="10.5546875" style="3" customWidth="1"/>
    <col min="685" max="685" width="11.6640625" style="3" customWidth="1"/>
    <col min="686" max="686" width="1.109375" style="3" customWidth="1"/>
    <col min="687" max="687" width="9.33203125" style="3" customWidth="1"/>
    <col min="688" max="688" width="10.33203125" style="3" customWidth="1"/>
    <col min="689" max="689" width="8.88671875" style="3" customWidth="1"/>
    <col min="690" max="690" width="10.5546875" style="3" customWidth="1"/>
    <col min="691" max="691" width="10.88671875" style="3" customWidth="1"/>
    <col min="692" max="692" width="12" style="3" bestFit="1" customWidth="1"/>
    <col min="693" max="694" width="11" style="3" bestFit="1" customWidth="1"/>
    <col min="695" max="695" width="11.109375" style="3" bestFit="1" customWidth="1"/>
    <col min="696" max="696" width="10.109375" style="3" bestFit="1" customWidth="1"/>
    <col min="697" max="935" width="9.109375" style="3"/>
    <col min="936" max="936" width="13.5546875" style="3" customWidth="1"/>
    <col min="937" max="937" width="9.6640625" style="3" customWidth="1"/>
    <col min="938" max="938" width="10.109375" style="3" customWidth="1"/>
    <col min="939" max="939" width="9.33203125" style="3" customWidth="1"/>
    <col min="940" max="940" width="10.5546875" style="3" customWidth="1"/>
    <col min="941" max="941" width="11.6640625" style="3" customWidth="1"/>
    <col min="942" max="942" width="1.109375" style="3" customWidth="1"/>
    <col min="943" max="943" width="9.33203125" style="3" customWidth="1"/>
    <col min="944" max="944" width="10.33203125" style="3" customWidth="1"/>
    <col min="945" max="945" width="8.88671875" style="3" customWidth="1"/>
    <col min="946" max="946" width="10.5546875" style="3" customWidth="1"/>
    <col min="947" max="947" width="10.88671875" style="3" customWidth="1"/>
    <col min="948" max="948" width="12" style="3" bestFit="1" customWidth="1"/>
    <col min="949" max="950" width="11" style="3" bestFit="1" customWidth="1"/>
    <col min="951" max="951" width="11.109375" style="3" bestFit="1" customWidth="1"/>
    <col min="952" max="952" width="10.109375" style="3" bestFit="1" customWidth="1"/>
    <col min="953" max="1191" width="9.109375" style="3"/>
    <col min="1192" max="1192" width="13.5546875" style="3" customWidth="1"/>
    <col min="1193" max="1193" width="9.6640625" style="3" customWidth="1"/>
    <col min="1194" max="1194" width="10.109375" style="3" customWidth="1"/>
    <col min="1195" max="1195" width="9.33203125" style="3" customWidth="1"/>
    <col min="1196" max="1196" width="10.5546875" style="3" customWidth="1"/>
    <col min="1197" max="1197" width="11.6640625" style="3" customWidth="1"/>
    <col min="1198" max="1198" width="1.109375" style="3" customWidth="1"/>
    <col min="1199" max="1199" width="9.33203125" style="3" customWidth="1"/>
    <col min="1200" max="1200" width="10.33203125" style="3" customWidth="1"/>
    <col min="1201" max="1201" width="8.88671875" style="3" customWidth="1"/>
    <col min="1202" max="1202" width="10.5546875" style="3" customWidth="1"/>
    <col min="1203" max="1203" width="10.88671875" style="3" customWidth="1"/>
    <col min="1204" max="1204" width="12" style="3" bestFit="1" customWidth="1"/>
    <col min="1205" max="1206" width="11" style="3" bestFit="1" customWidth="1"/>
    <col min="1207" max="1207" width="11.109375" style="3" bestFit="1" customWidth="1"/>
    <col min="1208" max="1208" width="10.109375" style="3" bestFit="1" customWidth="1"/>
    <col min="1209" max="1447" width="9.109375" style="3"/>
    <col min="1448" max="1448" width="13.5546875" style="3" customWidth="1"/>
    <col min="1449" max="1449" width="9.6640625" style="3" customWidth="1"/>
    <col min="1450" max="1450" width="10.109375" style="3" customWidth="1"/>
    <col min="1451" max="1451" width="9.33203125" style="3" customWidth="1"/>
    <col min="1452" max="1452" width="10.5546875" style="3" customWidth="1"/>
    <col min="1453" max="1453" width="11.6640625" style="3" customWidth="1"/>
    <col min="1454" max="1454" width="1.109375" style="3" customWidth="1"/>
    <col min="1455" max="1455" width="9.33203125" style="3" customWidth="1"/>
    <col min="1456" max="1456" width="10.33203125" style="3" customWidth="1"/>
    <col min="1457" max="1457" width="8.88671875" style="3" customWidth="1"/>
    <col min="1458" max="1458" width="10.5546875" style="3" customWidth="1"/>
    <col min="1459" max="1459" width="10.88671875" style="3" customWidth="1"/>
    <col min="1460" max="1460" width="12" style="3" bestFit="1" customWidth="1"/>
    <col min="1461" max="1462" width="11" style="3" bestFit="1" customWidth="1"/>
    <col min="1463" max="1463" width="11.109375" style="3" bestFit="1" customWidth="1"/>
    <col min="1464" max="1464" width="10.109375" style="3" bestFit="1" customWidth="1"/>
    <col min="1465" max="1703" width="9.109375" style="3"/>
    <col min="1704" max="1704" width="13.5546875" style="3" customWidth="1"/>
    <col min="1705" max="1705" width="9.6640625" style="3" customWidth="1"/>
    <col min="1706" max="1706" width="10.109375" style="3" customWidth="1"/>
    <col min="1707" max="1707" width="9.33203125" style="3" customWidth="1"/>
    <col min="1708" max="1708" width="10.5546875" style="3" customWidth="1"/>
    <col min="1709" max="1709" width="11.6640625" style="3" customWidth="1"/>
    <col min="1710" max="1710" width="1.109375" style="3" customWidth="1"/>
    <col min="1711" max="1711" width="9.33203125" style="3" customWidth="1"/>
    <col min="1712" max="1712" width="10.33203125" style="3" customWidth="1"/>
    <col min="1713" max="1713" width="8.88671875" style="3" customWidth="1"/>
    <col min="1714" max="1714" width="10.5546875" style="3" customWidth="1"/>
    <col min="1715" max="1715" width="10.88671875" style="3" customWidth="1"/>
    <col min="1716" max="1716" width="12" style="3" bestFit="1" customWidth="1"/>
    <col min="1717" max="1718" width="11" style="3" bestFit="1" customWidth="1"/>
    <col min="1719" max="1719" width="11.109375" style="3" bestFit="1" customWidth="1"/>
    <col min="1720" max="1720" width="10.109375" style="3" bestFit="1" customWidth="1"/>
    <col min="1721" max="1959" width="9.109375" style="3"/>
    <col min="1960" max="1960" width="13.5546875" style="3" customWidth="1"/>
    <col min="1961" max="1961" width="9.6640625" style="3" customWidth="1"/>
    <col min="1962" max="1962" width="10.109375" style="3" customWidth="1"/>
    <col min="1963" max="1963" width="9.33203125" style="3" customWidth="1"/>
    <col min="1964" max="1964" width="10.5546875" style="3" customWidth="1"/>
    <col min="1965" max="1965" width="11.6640625" style="3" customWidth="1"/>
    <col min="1966" max="1966" width="1.109375" style="3" customWidth="1"/>
    <col min="1967" max="1967" width="9.33203125" style="3" customWidth="1"/>
    <col min="1968" max="1968" width="10.33203125" style="3" customWidth="1"/>
    <col min="1969" max="1969" width="8.88671875" style="3" customWidth="1"/>
    <col min="1970" max="1970" width="10.5546875" style="3" customWidth="1"/>
    <col min="1971" max="1971" width="10.88671875" style="3" customWidth="1"/>
    <col min="1972" max="1972" width="12" style="3" bestFit="1" customWidth="1"/>
    <col min="1973" max="1974" width="11" style="3" bestFit="1" customWidth="1"/>
    <col min="1975" max="1975" width="11.109375" style="3" bestFit="1" customWidth="1"/>
    <col min="1976" max="1976" width="10.109375" style="3" bestFit="1" customWidth="1"/>
    <col min="1977" max="2215" width="9.109375" style="3"/>
    <col min="2216" max="2216" width="13.5546875" style="3" customWidth="1"/>
    <col min="2217" max="2217" width="9.6640625" style="3" customWidth="1"/>
    <col min="2218" max="2218" width="10.109375" style="3" customWidth="1"/>
    <col min="2219" max="2219" width="9.33203125" style="3" customWidth="1"/>
    <col min="2220" max="2220" width="10.5546875" style="3" customWidth="1"/>
    <col min="2221" max="2221" width="11.6640625" style="3" customWidth="1"/>
    <col min="2222" max="2222" width="1.109375" style="3" customWidth="1"/>
    <col min="2223" max="2223" width="9.33203125" style="3" customWidth="1"/>
    <col min="2224" max="2224" width="10.33203125" style="3" customWidth="1"/>
    <col min="2225" max="2225" width="8.88671875" style="3" customWidth="1"/>
    <col min="2226" max="2226" width="10.5546875" style="3" customWidth="1"/>
    <col min="2227" max="2227" width="10.88671875" style="3" customWidth="1"/>
    <col min="2228" max="2228" width="12" style="3" bestFit="1" customWidth="1"/>
    <col min="2229" max="2230" width="11" style="3" bestFit="1" customWidth="1"/>
    <col min="2231" max="2231" width="11.109375" style="3" bestFit="1" customWidth="1"/>
    <col min="2232" max="2232" width="10.109375" style="3" bestFit="1" customWidth="1"/>
    <col min="2233" max="2471" width="9.109375" style="3"/>
    <col min="2472" max="2472" width="13.5546875" style="3" customWidth="1"/>
    <col min="2473" max="2473" width="9.6640625" style="3" customWidth="1"/>
    <col min="2474" max="2474" width="10.109375" style="3" customWidth="1"/>
    <col min="2475" max="2475" width="9.33203125" style="3" customWidth="1"/>
    <col min="2476" max="2476" width="10.5546875" style="3" customWidth="1"/>
    <col min="2477" max="2477" width="11.6640625" style="3" customWidth="1"/>
    <col min="2478" max="2478" width="1.109375" style="3" customWidth="1"/>
    <col min="2479" max="2479" width="9.33203125" style="3" customWidth="1"/>
    <col min="2480" max="2480" width="10.33203125" style="3" customWidth="1"/>
    <col min="2481" max="2481" width="8.88671875" style="3" customWidth="1"/>
    <col min="2482" max="2482" width="10.5546875" style="3" customWidth="1"/>
    <col min="2483" max="2483" width="10.88671875" style="3" customWidth="1"/>
    <col min="2484" max="2484" width="12" style="3" bestFit="1" customWidth="1"/>
    <col min="2485" max="2486" width="11" style="3" bestFit="1" customWidth="1"/>
    <col min="2487" max="2487" width="11.109375" style="3" bestFit="1" customWidth="1"/>
    <col min="2488" max="2488" width="10.109375" style="3" bestFit="1" customWidth="1"/>
    <col min="2489" max="2727" width="9.109375" style="3"/>
    <col min="2728" max="2728" width="13.5546875" style="3" customWidth="1"/>
    <col min="2729" max="2729" width="9.6640625" style="3" customWidth="1"/>
    <col min="2730" max="2730" width="10.109375" style="3" customWidth="1"/>
    <col min="2731" max="2731" width="9.33203125" style="3" customWidth="1"/>
    <col min="2732" max="2732" width="10.5546875" style="3" customWidth="1"/>
    <col min="2733" max="2733" width="11.6640625" style="3" customWidth="1"/>
    <col min="2734" max="2734" width="1.109375" style="3" customWidth="1"/>
    <col min="2735" max="2735" width="9.33203125" style="3" customWidth="1"/>
    <col min="2736" max="2736" width="10.33203125" style="3" customWidth="1"/>
    <col min="2737" max="2737" width="8.88671875" style="3" customWidth="1"/>
    <col min="2738" max="2738" width="10.5546875" style="3" customWidth="1"/>
    <col min="2739" max="2739" width="10.88671875" style="3" customWidth="1"/>
    <col min="2740" max="2740" width="12" style="3" bestFit="1" customWidth="1"/>
    <col min="2741" max="2742" width="11" style="3" bestFit="1" customWidth="1"/>
    <col min="2743" max="2743" width="11.109375" style="3" bestFit="1" customWidth="1"/>
    <col min="2744" max="2744" width="10.109375" style="3" bestFit="1" customWidth="1"/>
    <col min="2745" max="2983" width="9.109375" style="3"/>
    <col min="2984" max="2984" width="13.5546875" style="3" customWidth="1"/>
    <col min="2985" max="2985" width="9.6640625" style="3" customWidth="1"/>
    <col min="2986" max="2986" width="10.109375" style="3" customWidth="1"/>
    <col min="2987" max="2987" width="9.33203125" style="3" customWidth="1"/>
    <col min="2988" max="2988" width="10.5546875" style="3" customWidth="1"/>
    <col min="2989" max="2989" width="11.6640625" style="3" customWidth="1"/>
    <col min="2990" max="2990" width="1.109375" style="3" customWidth="1"/>
    <col min="2991" max="2991" width="9.33203125" style="3" customWidth="1"/>
    <col min="2992" max="2992" width="10.33203125" style="3" customWidth="1"/>
    <col min="2993" max="2993" width="8.88671875" style="3" customWidth="1"/>
    <col min="2994" max="2994" width="10.5546875" style="3" customWidth="1"/>
    <col min="2995" max="2995" width="10.88671875" style="3" customWidth="1"/>
    <col min="2996" max="2996" width="12" style="3" bestFit="1" customWidth="1"/>
    <col min="2997" max="2998" width="11" style="3" bestFit="1" customWidth="1"/>
    <col min="2999" max="2999" width="11.109375" style="3" bestFit="1" customWidth="1"/>
    <col min="3000" max="3000" width="10.109375" style="3" bestFit="1" customWidth="1"/>
    <col min="3001" max="3239" width="9.109375" style="3"/>
    <col min="3240" max="3240" width="13.5546875" style="3" customWidth="1"/>
    <col min="3241" max="3241" width="9.6640625" style="3" customWidth="1"/>
    <col min="3242" max="3242" width="10.109375" style="3" customWidth="1"/>
    <col min="3243" max="3243" width="9.33203125" style="3" customWidth="1"/>
    <col min="3244" max="3244" width="10.5546875" style="3" customWidth="1"/>
    <col min="3245" max="3245" width="11.6640625" style="3" customWidth="1"/>
    <col min="3246" max="3246" width="1.109375" style="3" customWidth="1"/>
    <col min="3247" max="3247" width="9.33203125" style="3" customWidth="1"/>
    <col min="3248" max="3248" width="10.33203125" style="3" customWidth="1"/>
    <col min="3249" max="3249" width="8.88671875" style="3" customWidth="1"/>
    <col min="3250" max="3250" width="10.5546875" style="3" customWidth="1"/>
    <col min="3251" max="3251" width="10.88671875" style="3" customWidth="1"/>
    <col min="3252" max="3252" width="12" style="3" bestFit="1" customWidth="1"/>
    <col min="3253" max="3254" width="11" style="3" bestFit="1" customWidth="1"/>
    <col min="3255" max="3255" width="11.109375" style="3" bestFit="1" customWidth="1"/>
    <col min="3256" max="3256" width="10.109375" style="3" bestFit="1" customWidth="1"/>
    <col min="3257" max="3495" width="9.109375" style="3"/>
    <col min="3496" max="3496" width="13.5546875" style="3" customWidth="1"/>
    <col min="3497" max="3497" width="9.6640625" style="3" customWidth="1"/>
    <col min="3498" max="3498" width="10.109375" style="3" customWidth="1"/>
    <col min="3499" max="3499" width="9.33203125" style="3" customWidth="1"/>
    <col min="3500" max="3500" width="10.5546875" style="3" customWidth="1"/>
    <col min="3501" max="3501" width="11.6640625" style="3" customWidth="1"/>
    <col min="3502" max="3502" width="1.109375" style="3" customWidth="1"/>
    <col min="3503" max="3503" width="9.33203125" style="3" customWidth="1"/>
    <col min="3504" max="3504" width="10.33203125" style="3" customWidth="1"/>
    <col min="3505" max="3505" width="8.88671875" style="3" customWidth="1"/>
    <col min="3506" max="3506" width="10.5546875" style="3" customWidth="1"/>
    <col min="3507" max="3507" width="10.88671875" style="3" customWidth="1"/>
    <col min="3508" max="3508" width="12" style="3" bestFit="1" customWidth="1"/>
    <col min="3509" max="3510" width="11" style="3" bestFit="1" customWidth="1"/>
    <col min="3511" max="3511" width="11.109375" style="3" bestFit="1" customWidth="1"/>
    <col min="3512" max="3512" width="10.109375" style="3" bestFit="1" customWidth="1"/>
    <col min="3513" max="3751" width="9.109375" style="3"/>
    <col min="3752" max="3752" width="13.5546875" style="3" customWidth="1"/>
    <col min="3753" max="3753" width="9.6640625" style="3" customWidth="1"/>
    <col min="3754" max="3754" width="10.109375" style="3" customWidth="1"/>
    <col min="3755" max="3755" width="9.33203125" style="3" customWidth="1"/>
    <col min="3756" max="3756" width="10.5546875" style="3" customWidth="1"/>
    <col min="3757" max="3757" width="11.6640625" style="3" customWidth="1"/>
    <col min="3758" max="3758" width="1.109375" style="3" customWidth="1"/>
    <col min="3759" max="3759" width="9.33203125" style="3" customWidth="1"/>
    <col min="3760" max="3760" width="10.33203125" style="3" customWidth="1"/>
    <col min="3761" max="3761" width="8.88671875" style="3" customWidth="1"/>
    <col min="3762" max="3762" width="10.5546875" style="3" customWidth="1"/>
    <col min="3763" max="3763" width="10.88671875" style="3" customWidth="1"/>
    <col min="3764" max="3764" width="12" style="3" bestFit="1" customWidth="1"/>
    <col min="3765" max="3766" width="11" style="3" bestFit="1" customWidth="1"/>
    <col min="3767" max="3767" width="11.109375" style="3" bestFit="1" customWidth="1"/>
    <col min="3768" max="3768" width="10.109375" style="3" bestFit="1" customWidth="1"/>
    <col min="3769" max="4007" width="9.109375" style="3"/>
    <col min="4008" max="4008" width="13.5546875" style="3" customWidth="1"/>
    <col min="4009" max="4009" width="9.6640625" style="3" customWidth="1"/>
    <col min="4010" max="4010" width="10.109375" style="3" customWidth="1"/>
    <col min="4011" max="4011" width="9.33203125" style="3" customWidth="1"/>
    <col min="4012" max="4012" width="10.5546875" style="3" customWidth="1"/>
    <col min="4013" max="4013" width="11.6640625" style="3" customWidth="1"/>
    <col min="4014" max="4014" width="1.109375" style="3" customWidth="1"/>
    <col min="4015" max="4015" width="9.33203125" style="3" customWidth="1"/>
    <col min="4016" max="4016" width="10.33203125" style="3" customWidth="1"/>
    <col min="4017" max="4017" width="8.88671875" style="3" customWidth="1"/>
    <col min="4018" max="4018" width="10.5546875" style="3" customWidth="1"/>
    <col min="4019" max="4019" width="10.88671875" style="3" customWidth="1"/>
    <col min="4020" max="4020" width="12" style="3" bestFit="1" customWidth="1"/>
    <col min="4021" max="4022" width="11" style="3" bestFit="1" customWidth="1"/>
    <col min="4023" max="4023" width="11.109375" style="3" bestFit="1" customWidth="1"/>
    <col min="4024" max="4024" width="10.109375" style="3" bestFit="1" customWidth="1"/>
    <col min="4025" max="4263" width="9.109375" style="3"/>
    <col min="4264" max="4264" width="13.5546875" style="3" customWidth="1"/>
    <col min="4265" max="4265" width="9.6640625" style="3" customWidth="1"/>
    <col min="4266" max="4266" width="10.109375" style="3" customWidth="1"/>
    <col min="4267" max="4267" width="9.33203125" style="3" customWidth="1"/>
    <col min="4268" max="4268" width="10.5546875" style="3" customWidth="1"/>
    <col min="4269" max="4269" width="11.6640625" style="3" customWidth="1"/>
    <col min="4270" max="4270" width="1.109375" style="3" customWidth="1"/>
    <col min="4271" max="4271" width="9.33203125" style="3" customWidth="1"/>
    <col min="4272" max="4272" width="10.33203125" style="3" customWidth="1"/>
    <col min="4273" max="4273" width="8.88671875" style="3" customWidth="1"/>
    <col min="4274" max="4274" width="10.5546875" style="3" customWidth="1"/>
    <col min="4275" max="4275" width="10.88671875" style="3" customWidth="1"/>
    <col min="4276" max="4276" width="12" style="3" bestFit="1" customWidth="1"/>
    <col min="4277" max="4278" width="11" style="3" bestFit="1" customWidth="1"/>
    <col min="4279" max="4279" width="11.109375" style="3" bestFit="1" customWidth="1"/>
    <col min="4280" max="4280" width="10.109375" style="3" bestFit="1" customWidth="1"/>
    <col min="4281" max="4519" width="9.109375" style="3"/>
    <col min="4520" max="4520" width="13.5546875" style="3" customWidth="1"/>
    <col min="4521" max="4521" width="9.6640625" style="3" customWidth="1"/>
    <col min="4522" max="4522" width="10.109375" style="3" customWidth="1"/>
    <col min="4523" max="4523" width="9.33203125" style="3" customWidth="1"/>
    <col min="4524" max="4524" width="10.5546875" style="3" customWidth="1"/>
    <col min="4525" max="4525" width="11.6640625" style="3" customWidth="1"/>
    <col min="4526" max="4526" width="1.109375" style="3" customWidth="1"/>
    <col min="4527" max="4527" width="9.33203125" style="3" customWidth="1"/>
    <col min="4528" max="4528" width="10.33203125" style="3" customWidth="1"/>
    <col min="4529" max="4529" width="8.88671875" style="3" customWidth="1"/>
    <col min="4530" max="4530" width="10.5546875" style="3" customWidth="1"/>
    <col min="4531" max="4531" width="10.88671875" style="3" customWidth="1"/>
    <col min="4532" max="4532" width="12" style="3" bestFit="1" customWidth="1"/>
    <col min="4533" max="4534" width="11" style="3" bestFit="1" customWidth="1"/>
    <col min="4535" max="4535" width="11.109375" style="3" bestFit="1" customWidth="1"/>
    <col min="4536" max="4536" width="10.109375" style="3" bestFit="1" customWidth="1"/>
    <col min="4537" max="4775" width="9.109375" style="3"/>
    <col min="4776" max="4776" width="13.5546875" style="3" customWidth="1"/>
    <col min="4777" max="4777" width="9.6640625" style="3" customWidth="1"/>
    <col min="4778" max="4778" width="10.109375" style="3" customWidth="1"/>
    <col min="4779" max="4779" width="9.33203125" style="3" customWidth="1"/>
    <col min="4780" max="4780" width="10.5546875" style="3" customWidth="1"/>
    <col min="4781" max="4781" width="11.6640625" style="3" customWidth="1"/>
    <col min="4782" max="4782" width="1.109375" style="3" customWidth="1"/>
    <col min="4783" max="4783" width="9.33203125" style="3" customWidth="1"/>
    <col min="4784" max="4784" width="10.33203125" style="3" customWidth="1"/>
    <col min="4785" max="4785" width="8.88671875" style="3" customWidth="1"/>
    <col min="4786" max="4786" width="10.5546875" style="3" customWidth="1"/>
    <col min="4787" max="4787" width="10.88671875" style="3" customWidth="1"/>
    <col min="4788" max="4788" width="12" style="3" bestFit="1" customWidth="1"/>
    <col min="4789" max="4790" width="11" style="3" bestFit="1" customWidth="1"/>
    <col min="4791" max="4791" width="11.109375" style="3" bestFit="1" customWidth="1"/>
    <col min="4792" max="4792" width="10.109375" style="3" bestFit="1" customWidth="1"/>
    <col min="4793" max="5031" width="9.109375" style="3"/>
    <col min="5032" max="5032" width="13.5546875" style="3" customWidth="1"/>
    <col min="5033" max="5033" width="9.6640625" style="3" customWidth="1"/>
    <col min="5034" max="5034" width="10.109375" style="3" customWidth="1"/>
    <col min="5035" max="5035" width="9.33203125" style="3" customWidth="1"/>
    <col min="5036" max="5036" width="10.5546875" style="3" customWidth="1"/>
    <col min="5037" max="5037" width="11.6640625" style="3" customWidth="1"/>
    <col min="5038" max="5038" width="1.109375" style="3" customWidth="1"/>
    <col min="5039" max="5039" width="9.33203125" style="3" customWidth="1"/>
    <col min="5040" max="5040" width="10.33203125" style="3" customWidth="1"/>
    <col min="5041" max="5041" width="8.88671875" style="3" customWidth="1"/>
    <col min="5042" max="5042" width="10.5546875" style="3" customWidth="1"/>
    <col min="5043" max="5043" width="10.88671875" style="3" customWidth="1"/>
    <col min="5044" max="5044" width="12" style="3" bestFit="1" customWidth="1"/>
    <col min="5045" max="5046" width="11" style="3" bestFit="1" customWidth="1"/>
    <col min="5047" max="5047" width="11.109375" style="3" bestFit="1" customWidth="1"/>
    <col min="5048" max="5048" width="10.109375" style="3" bestFit="1" customWidth="1"/>
    <col min="5049" max="5287" width="9.109375" style="3"/>
    <col min="5288" max="5288" width="13.5546875" style="3" customWidth="1"/>
    <col min="5289" max="5289" width="9.6640625" style="3" customWidth="1"/>
    <col min="5290" max="5290" width="10.109375" style="3" customWidth="1"/>
    <col min="5291" max="5291" width="9.33203125" style="3" customWidth="1"/>
    <col min="5292" max="5292" width="10.5546875" style="3" customWidth="1"/>
    <col min="5293" max="5293" width="11.6640625" style="3" customWidth="1"/>
    <col min="5294" max="5294" width="1.109375" style="3" customWidth="1"/>
    <col min="5295" max="5295" width="9.33203125" style="3" customWidth="1"/>
    <col min="5296" max="5296" width="10.33203125" style="3" customWidth="1"/>
    <col min="5297" max="5297" width="8.88671875" style="3" customWidth="1"/>
    <col min="5298" max="5298" width="10.5546875" style="3" customWidth="1"/>
    <col min="5299" max="5299" width="10.88671875" style="3" customWidth="1"/>
    <col min="5300" max="5300" width="12" style="3" bestFit="1" customWidth="1"/>
    <col min="5301" max="5302" width="11" style="3" bestFit="1" customWidth="1"/>
    <col min="5303" max="5303" width="11.109375" style="3" bestFit="1" customWidth="1"/>
    <col min="5304" max="5304" width="10.109375" style="3" bestFit="1" customWidth="1"/>
    <col min="5305" max="5543" width="9.109375" style="3"/>
    <col min="5544" max="5544" width="13.5546875" style="3" customWidth="1"/>
    <col min="5545" max="5545" width="9.6640625" style="3" customWidth="1"/>
    <col min="5546" max="5546" width="10.109375" style="3" customWidth="1"/>
    <col min="5547" max="5547" width="9.33203125" style="3" customWidth="1"/>
    <col min="5548" max="5548" width="10.5546875" style="3" customWidth="1"/>
    <col min="5549" max="5549" width="11.6640625" style="3" customWidth="1"/>
    <col min="5550" max="5550" width="1.109375" style="3" customWidth="1"/>
    <col min="5551" max="5551" width="9.33203125" style="3" customWidth="1"/>
    <col min="5552" max="5552" width="10.33203125" style="3" customWidth="1"/>
    <col min="5553" max="5553" width="8.88671875" style="3" customWidth="1"/>
    <col min="5554" max="5554" width="10.5546875" style="3" customWidth="1"/>
    <col min="5555" max="5555" width="10.88671875" style="3" customWidth="1"/>
    <col min="5556" max="5556" width="12" style="3" bestFit="1" customWidth="1"/>
    <col min="5557" max="5558" width="11" style="3" bestFit="1" customWidth="1"/>
    <col min="5559" max="5559" width="11.109375" style="3" bestFit="1" customWidth="1"/>
    <col min="5560" max="5560" width="10.109375" style="3" bestFit="1" customWidth="1"/>
    <col min="5561" max="5799" width="9.109375" style="3"/>
    <col min="5800" max="5800" width="13.5546875" style="3" customWidth="1"/>
    <col min="5801" max="5801" width="9.6640625" style="3" customWidth="1"/>
    <col min="5802" max="5802" width="10.109375" style="3" customWidth="1"/>
    <col min="5803" max="5803" width="9.33203125" style="3" customWidth="1"/>
    <col min="5804" max="5804" width="10.5546875" style="3" customWidth="1"/>
    <col min="5805" max="5805" width="11.6640625" style="3" customWidth="1"/>
    <col min="5806" max="5806" width="1.109375" style="3" customWidth="1"/>
    <col min="5807" max="5807" width="9.33203125" style="3" customWidth="1"/>
    <col min="5808" max="5808" width="10.33203125" style="3" customWidth="1"/>
    <col min="5809" max="5809" width="8.88671875" style="3" customWidth="1"/>
    <col min="5810" max="5810" width="10.5546875" style="3" customWidth="1"/>
    <col min="5811" max="5811" width="10.88671875" style="3" customWidth="1"/>
    <col min="5812" max="5812" width="12" style="3" bestFit="1" customWidth="1"/>
    <col min="5813" max="5814" width="11" style="3" bestFit="1" customWidth="1"/>
    <col min="5815" max="5815" width="11.109375" style="3" bestFit="1" customWidth="1"/>
    <col min="5816" max="5816" width="10.109375" style="3" bestFit="1" customWidth="1"/>
    <col min="5817" max="6055" width="9.109375" style="3"/>
    <col min="6056" max="6056" width="13.5546875" style="3" customWidth="1"/>
    <col min="6057" max="6057" width="9.6640625" style="3" customWidth="1"/>
    <col min="6058" max="6058" width="10.109375" style="3" customWidth="1"/>
    <col min="6059" max="6059" width="9.33203125" style="3" customWidth="1"/>
    <col min="6060" max="6060" width="10.5546875" style="3" customWidth="1"/>
    <col min="6061" max="6061" width="11.6640625" style="3" customWidth="1"/>
    <col min="6062" max="6062" width="1.109375" style="3" customWidth="1"/>
    <col min="6063" max="6063" width="9.33203125" style="3" customWidth="1"/>
    <col min="6064" max="6064" width="10.33203125" style="3" customWidth="1"/>
    <col min="6065" max="6065" width="8.88671875" style="3" customWidth="1"/>
    <col min="6066" max="6066" width="10.5546875" style="3" customWidth="1"/>
    <col min="6067" max="6067" width="10.88671875" style="3" customWidth="1"/>
    <col min="6068" max="6068" width="12" style="3" bestFit="1" customWidth="1"/>
    <col min="6069" max="6070" width="11" style="3" bestFit="1" customWidth="1"/>
    <col min="6071" max="6071" width="11.109375" style="3" bestFit="1" customWidth="1"/>
    <col min="6072" max="6072" width="10.109375" style="3" bestFit="1" customWidth="1"/>
    <col min="6073" max="6311" width="9.109375" style="3"/>
    <col min="6312" max="6312" width="13.5546875" style="3" customWidth="1"/>
    <col min="6313" max="6313" width="9.6640625" style="3" customWidth="1"/>
    <col min="6314" max="6314" width="10.109375" style="3" customWidth="1"/>
    <col min="6315" max="6315" width="9.33203125" style="3" customWidth="1"/>
    <col min="6316" max="6316" width="10.5546875" style="3" customWidth="1"/>
    <col min="6317" max="6317" width="11.6640625" style="3" customWidth="1"/>
    <col min="6318" max="6318" width="1.109375" style="3" customWidth="1"/>
    <col min="6319" max="6319" width="9.33203125" style="3" customWidth="1"/>
    <col min="6320" max="6320" width="10.33203125" style="3" customWidth="1"/>
    <col min="6321" max="6321" width="8.88671875" style="3" customWidth="1"/>
    <col min="6322" max="6322" width="10.5546875" style="3" customWidth="1"/>
    <col min="6323" max="6323" width="10.88671875" style="3" customWidth="1"/>
    <col min="6324" max="6324" width="12" style="3" bestFit="1" customWidth="1"/>
    <col min="6325" max="6326" width="11" style="3" bestFit="1" customWidth="1"/>
    <col min="6327" max="6327" width="11.109375" style="3" bestFit="1" customWidth="1"/>
    <col min="6328" max="6328" width="10.109375" style="3" bestFit="1" customWidth="1"/>
    <col min="6329" max="6567" width="9.109375" style="3"/>
    <col min="6568" max="6568" width="13.5546875" style="3" customWidth="1"/>
    <col min="6569" max="6569" width="9.6640625" style="3" customWidth="1"/>
    <col min="6570" max="6570" width="10.109375" style="3" customWidth="1"/>
    <col min="6571" max="6571" width="9.33203125" style="3" customWidth="1"/>
    <col min="6572" max="6572" width="10.5546875" style="3" customWidth="1"/>
    <col min="6573" max="6573" width="11.6640625" style="3" customWidth="1"/>
    <col min="6574" max="6574" width="1.109375" style="3" customWidth="1"/>
    <col min="6575" max="6575" width="9.33203125" style="3" customWidth="1"/>
    <col min="6576" max="6576" width="10.33203125" style="3" customWidth="1"/>
    <col min="6577" max="6577" width="8.88671875" style="3" customWidth="1"/>
    <col min="6578" max="6578" width="10.5546875" style="3" customWidth="1"/>
    <col min="6579" max="6579" width="10.88671875" style="3" customWidth="1"/>
    <col min="6580" max="6580" width="12" style="3" bestFit="1" customWidth="1"/>
    <col min="6581" max="6582" width="11" style="3" bestFit="1" customWidth="1"/>
    <col min="6583" max="6583" width="11.109375" style="3" bestFit="1" customWidth="1"/>
    <col min="6584" max="6584" width="10.109375" style="3" bestFit="1" customWidth="1"/>
    <col min="6585" max="6823" width="9.109375" style="3"/>
    <col min="6824" max="6824" width="13.5546875" style="3" customWidth="1"/>
    <col min="6825" max="6825" width="9.6640625" style="3" customWidth="1"/>
    <col min="6826" max="6826" width="10.109375" style="3" customWidth="1"/>
    <col min="6827" max="6827" width="9.33203125" style="3" customWidth="1"/>
    <col min="6828" max="6828" width="10.5546875" style="3" customWidth="1"/>
    <col min="6829" max="6829" width="11.6640625" style="3" customWidth="1"/>
    <col min="6830" max="6830" width="1.109375" style="3" customWidth="1"/>
    <col min="6831" max="6831" width="9.33203125" style="3" customWidth="1"/>
    <col min="6832" max="6832" width="10.33203125" style="3" customWidth="1"/>
    <col min="6833" max="6833" width="8.88671875" style="3" customWidth="1"/>
    <col min="6834" max="6834" width="10.5546875" style="3" customWidth="1"/>
    <col min="6835" max="6835" width="10.88671875" style="3" customWidth="1"/>
    <col min="6836" max="6836" width="12" style="3" bestFit="1" customWidth="1"/>
    <col min="6837" max="6838" width="11" style="3" bestFit="1" customWidth="1"/>
    <col min="6839" max="6839" width="11.109375" style="3" bestFit="1" customWidth="1"/>
    <col min="6840" max="6840" width="10.109375" style="3" bestFit="1" customWidth="1"/>
    <col min="6841" max="7079" width="9.109375" style="3"/>
    <col min="7080" max="7080" width="13.5546875" style="3" customWidth="1"/>
    <col min="7081" max="7081" width="9.6640625" style="3" customWidth="1"/>
    <col min="7082" max="7082" width="10.109375" style="3" customWidth="1"/>
    <col min="7083" max="7083" width="9.33203125" style="3" customWidth="1"/>
    <col min="7084" max="7084" width="10.5546875" style="3" customWidth="1"/>
    <col min="7085" max="7085" width="11.6640625" style="3" customWidth="1"/>
    <col min="7086" max="7086" width="1.109375" style="3" customWidth="1"/>
    <col min="7087" max="7087" width="9.33203125" style="3" customWidth="1"/>
    <col min="7088" max="7088" width="10.33203125" style="3" customWidth="1"/>
    <col min="7089" max="7089" width="8.88671875" style="3" customWidth="1"/>
    <col min="7090" max="7090" width="10.5546875" style="3" customWidth="1"/>
    <col min="7091" max="7091" width="10.88671875" style="3" customWidth="1"/>
    <col min="7092" max="7092" width="12" style="3" bestFit="1" customWidth="1"/>
    <col min="7093" max="7094" width="11" style="3" bestFit="1" customWidth="1"/>
    <col min="7095" max="7095" width="11.109375" style="3" bestFit="1" customWidth="1"/>
    <col min="7096" max="7096" width="10.109375" style="3" bestFit="1" customWidth="1"/>
    <col min="7097" max="7335" width="9.109375" style="3"/>
    <col min="7336" max="7336" width="13.5546875" style="3" customWidth="1"/>
    <col min="7337" max="7337" width="9.6640625" style="3" customWidth="1"/>
    <col min="7338" max="7338" width="10.109375" style="3" customWidth="1"/>
    <col min="7339" max="7339" width="9.33203125" style="3" customWidth="1"/>
    <col min="7340" max="7340" width="10.5546875" style="3" customWidth="1"/>
    <col min="7341" max="7341" width="11.6640625" style="3" customWidth="1"/>
    <col min="7342" max="7342" width="1.109375" style="3" customWidth="1"/>
    <col min="7343" max="7343" width="9.33203125" style="3" customWidth="1"/>
    <col min="7344" max="7344" width="10.33203125" style="3" customWidth="1"/>
    <col min="7345" max="7345" width="8.88671875" style="3" customWidth="1"/>
    <col min="7346" max="7346" width="10.5546875" style="3" customWidth="1"/>
    <col min="7347" max="7347" width="10.88671875" style="3" customWidth="1"/>
    <col min="7348" max="7348" width="12" style="3" bestFit="1" customWidth="1"/>
    <col min="7349" max="7350" width="11" style="3" bestFit="1" customWidth="1"/>
    <col min="7351" max="7351" width="11.109375" style="3" bestFit="1" customWidth="1"/>
    <col min="7352" max="7352" width="10.109375" style="3" bestFit="1" customWidth="1"/>
    <col min="7353" max="7591" width="9.109375" style="3"/>
    <col min="7592" max="7592" width="13.5546875" style="3" customWidth="1"/>
    <col min="7593" max="7593" width="9.6640625" style="3" customWidth="1"/>
    <col min="7594" max="7594" width="10.109375" style="3" customWidth="1"/>
    <col min="7595" max="7595" width="9.33203125" style="3" customWidth="1"/>
    <col min="7596" max="7596" width="10.5546875" style="3" customWidth="1"/>
    <col min="7597" max="7597" width="11.6640625" style="3" customWidth="1"/>
    <col min="7598" max="7598" width="1.109375" style="3" customWidth="1"/>
    <col min="7599" max="7599" width="9.33203125" style="3" customWidth="1"/>
    <col min="7600" max="7600" width="10.33203125" style="3" customWidth="1"/>
    <col min="7601" max="7601" width="8.88671875" style="3" customWidth="1"/>
    <col min="7602" max="7602" width="10.5546875" style="3" customWidth="1"/>
    <col min="7603" max="7603" width="10.88671875" style="3" customWidth="1"/>
    <col min="7604" max="7604" width="12" style="3" bestFit="1" customWidth="1"/>
    <col min="7605" max="7606" width="11" style="3" bestFit="1" customWidth="1"/>
    <col min="7607" max="7607" width="11.109375" style="3" bestFit="1" customWidth="1"/>
    <col min="7608" max="7608" width="10.109375" style="3" bestFit="1" customWidth="1"/>
    <col min="7609" max="7847" width="9.109375" style="3"/>
    <col min="7848" max="7848" width="13.5546875" style="3" customWidth="1"/>
    <col min="7849" max="7849" width="9.6640625" style="3" customWidth="1"/>
    <col min="7850" max="7850" width="10.109375" style="3" customWidth="1"/>
    <col min="7851" max="7851" width="9.33203125" style="3" customWidth="1"/>
    <col min="7852" max="7852" width="10.5546875" style="3" customWidth="1"/>
    <col min="7853" max="7853" width="11.6640625" style="3" customWidth="1"/>
    <col min="7854" max="7854" width="1.109375" style="3" customWidth="1"/>
    <col min="7855" max="7855" width="9.33203125" style="3" customWidth="1"/>
    <col min="7856" max="7856" width="10.33203125" style="3" customWidth="1"/>
    <col min="7857" max="7857" width="8.88671875" style="3" customWidth="1"/>
    <col min="7858" max="7858" width="10.5546875" style="3" customWidth="1"/>
    <col min="7859" max="7859" width="10.88671875" style="3" customWidth="1"/>
    <col min="7860" max="7860" width="12" style="3" bestFit="1" customWidth="1"/>
    <col min="7861" max="7862" width="11" style="3" bestFit="1" customWidth="1"/>
    <col min="7863" max="7863" width="11.109375" style="3" bestFit="1" customWidth="1"/>
    <col min="7864" max="7864" width="10.109375" style="3" bestFit="1" customWidth="1"/>
    <col min="7865" max="8103" width="9.109375" style="3"/>
    <col min="8104" max="8104" width="13.5546875" style="3" customWidth="1"/>
    <col min="8105" max="8105" width="9.6640625" style="3" customWidth="1"/>
    <col min="8106" max="8106" width="10.109375" style="3" customWidth="1"/>
    <col min="8107" max="8107" width="9.33203125" style="3" customWidth="1"/>
    <col min="8108" max="8108" width="10.5546875" style="3" customWidth="1"/>
    <col min="8109" max="8109" width="11.6640625" style="3" customWidth="1"/>
    <col min="8110" max="8110" width="1.109375" style="3" customWidth="1"/>
    <col min="8111" max="8111" width="9.33203125" style="3" customWidth="1"/>
    <col min="8112" max="8112" width="10.33203125" style="3" customWidth="1"/>
    <col min="8113" max="8113" width="8.88671875" style="3" customWidth="1"/>
    <col min="8114" max="8114" width="10.5546875" style="3" customWidth="1"/>
    <col min="8115" max="8115" width="10.88671875" style="3" customWidth="1"/>
    <col min="8116" max="8116" width="12" style="3" bestFit="1" customWidth="1"/>
    <col min="8117" max="8118" width="11" style="3" bestFit="1" customWidth="1"/>
    <col min="8119" max="8119" width="11.109375" style="3" bestFit="1" customWidth="1"/>
    <col min="8120" max="8120" width="10.109375" style="3" bestFit="1" customWidth="1"/>
    <col min="8121" max="8359" width="9.109375" style="3"/>
    <col min="8360" max="8360" width="13.5546875" style="3" customWidth="1"/>
    <col min="8361" max="8361" width="9.6640625" style="3" customWidth="1"/>
    <col min="8362" max="8362" width="10.109375" style="3" customWidth="1"/>
    <col min="8363" max="8363" width="9.33203125" style="3" customWidth="1"/>
    <col min="8364" max="8364" width="10.5546875" style="3" customWidth="1"/>
    <col min="8365" max="8365" width="11.6640625" style="3" customWidth="1"/>
    <col min="8366" max="8366" width="1.109375" style="3" customWidth="1"/>
    <col min="8367" max="8367" width="9.33203125" style="3" customWidth="1"/>
    <col min="8368" max="8368" width="10.33203125" style="3" customWidth="1"/>
    <col min="8369" max="8369" width="8.88671875" style="3" customWidth="1"/>
    <col min="8370" max="8370" width="10.5546875" style="3" customWidth="1"/>
    <col min="8371" max="8371" width="10.88671875" style="3" customWidth="1"/>
    <col min="8372" max="8372" width="12" style="3" bestFit="1" customWidth="1"/>
    <col min="8373" max="8374" width="11" style="3" bestFit="1" customWidth="1"/>
    <col min="8375" max="8375" width="11.109375" style="3" bestFit="1" customWidth="1"/>
    <col min="8376" max="8376" width="10.109375" style="3" bestFit="1" customWidth="1"/>
    <col min="8377" max="8615" width="9.109375" style="3"/>
    <col min="8616" max="8616" width="13.5546875" style="3" customWidth="1"/>
    <col min="8617" max="8617" width="9.6640625" style="3" customWidth="1"/>
    <col min="8618" max="8618" width="10.109375" style="3" customWidth="1"/>
    <col min="8619" max="8619" width="9.33203125" style="3" customWidth="1"/>
    <col min="8620" max="8620" width="10.5546875" style="3" customWidth="1"/>
    <col min="8621" max="8621" width="11.6640625" style="3" customWidth="1"/>
    <col min="8622" max="8622" width="1.109375" style="3" customWidth="1"/>
    <col min="8623" max="8623" width="9.33203125" style="3" customWidth="1"/>
    <col min="8624" max="8624" width="10.33203125" style="3" customWidth="1"/>
    <col min="8625" max="8625" width="8.88671875" style="3" customWidth="1"/>
    <col min="8626" max="8626" width="10.5546875" style="3" customWidth="1"/>
    <col min="8627" max="8627" width="10.88671875" style="3" customWidth="1"/>
    <col min="8628" max="8628" width="12" style="3" bestFit="1" customWidth="1"/>
    <col min="8629" max="8630" width="11" style="3" bestFit="1" customWidth="1"/>
    <col min="8631" max="8631" width="11.109375" style="3" bestFit="1" customWidth="1"/>
    <col min="8632" max="8632" width="10.109375" style="3" bestFit="1" customWidth="1"/>
    <col min="8633" max="8871" width="9.109375" style="3"/>
    <col min="8872" max="8872" width="13.5546875" style="3" customWidth="1"/>
    <col min="8873" max="8873" width="9.6640625" style="3" customWidth="1"/>
    <col min="8874" max="8874" width="10.109375" style="3" customWidth="1"/>
    <col min="8875" max="8875" width="9.33203125" style="3" customWidth="1"/>
    <col min="8876" max="8876" width="10.5546875" style="3" customWidth="1"/>
    <col min="8877" max="8877" width="11.6640625" style="3" customWidth="1"/>
    <col min="8878" max="8878" width="1.109375" style="3" customWidth="1"/>
    <col min="8879" max="8879" width="9.33203125" style="3" customWidth="1"/>
    <col min="8880" max="8880" width="10.33203125" style="3" customWidth="1"/>
    <col min="8881" max="8881" width="8.88671875" style="3" customWidth="1"/>
    <col min="8882" max="8882" width="10.5546875" style="3" customWidth="1"/>
    <col min="8883" max="8883" width="10.88671875" style="3" customWidth="1"/>
    <col min="8884" max="8884" width="12" style="3" bestFit="1" customWidth="1"/>
    <col min="8885" max="8886" width="11" style="3" bestFit="1" customWidth="1"/>
    <col min="8887" max="8887" width="11.109375" style="3" bestFit="1" customWidth="1"/>
    <col min="8888" max="8888" width="10.109375" style="3" bestFit="1" customWidth="1"/>
    <col min="8889" max="9127" width="9.109375" style="3"/>
    <col min="9128" max="9128" width="13.5546875" style="3" customWidth="1"/>
    <col min="9129" max="9129" width="9.6640625" style="3" customWidth="1"/>
    <col min="9130" max="9130" width="10.109375" style="3" customWidth="1"/>
    <col min="9131" max="9131" width="9.33203125" style="3" customWidth="1"/>
    <col min="9132" max="9132" width="10.5546875" style="3" customWidth="1"/>
    <col min="9133" max="9133" width="11.6640625" style="3" customWidth="1"/>
    <col min="9134" max="9134" width="1.109375" style="3" customWidth="1"/>
    <col min="9135" max="9135" width="9.33203125" style="3" customWidth="1"/>
    <col min="9136" max="9136" width="10.33203125" style="3" customWidth="1"/>
    <col min="9137" max="9137" width="8.88671875" style="3" customWidth="1"/>
    <col min="9138" max="9138" width="10.5546875" style="3" customWidth="1"/>
    <col min="9139" max="9139" width="10.88671875" style="3" customWidth="1"/>
    <col min="9140" max="9140" width="12" style="3" bestFit="1" customWidth="1"/>
    <col min="9141" max="9142" width="11" style="3" bestFit="1" customWidth="1"/>
    <col min="9143" max="9143" width="11.109375" style="3" bestFit="1" customWidth="1"/>
    <col min="9144" max="9144" width="10.109375" style="3" bestFit="1" customWidth="1"/>
    <col min="9145" max="9383" width="9.109375" style="3"/>
    <col min="9384" max="9384" width="13.5546875" style="3" customWidth="1"/>
    <col min="9385" max="9385" width="9.6640625" style="3" customWidth="1"/>
    <col min="9386" max="9386" width="10.109375" style="3" customWidth="1"/>
    <col min="9387" max="9387" width="9.33203125" style="3" customWidth="1"/>
    <col min="9388" max="9388" width="10.5546875" style="3" customWidth="1"/>
    <col min="9389" max="9389" width="11.6640625" style="3" customWidth="1"/>
    <col min="9390" max="9390" width="1.109375" style="3" customWidth="1"/>
    <col min="9391" max="9391" width="9.33203125" style="3" customWidth="1"/>
    <col min="9392" max="9392" width="10.33203125" style="3" customWidth="1"/>
    <col min="9393" max="9393" width="8.88671875" style="3" customWidth="1"/>
    <col min="9394" max="9394" width="10.5546875" style="3" customWidth="1"/>
    <col min="9395" max="9395" width="10.88671875" style="3" customWidth="1"/>
    <col min="9396" max="9396" width="12" style="3" bestFit="1" customWidth="1"/>
    <col min="9397" max="9398" width="11" style="3" bestFit="1" customWidth="1"/>
    <col min="9399" max="9399" width="11.109375" style="3" bestFit="1" customWidth="1"/>
    <col min="9400" max="9400" width="10.109375" style="3" bestFit="1" customWidth="1"/>
    <col min="9401" max="9639" width="9.109375" style="3"/>
    <col min="9640" max="9640" width="13.5546875" style="3" customWidth="1"/>
    <col min="9641" max="9641" width="9.6640625" style="3" customWidth="1"/>
    <col min="9642" max="9642" width="10.109375" style="3" customWidth="1"/>
    <col min="9643" max="9643" width="9.33203125" style="3" customWidth="1"/>
    <col min="9644" max="9644" width="10.5546875" style="3" customWidth="1"/>
    <col min="9645" max="9645" width="11.6640625" style="3" customWidth="1"/>
    <col min="9646" max="9646" width="1.109375" style="3" customWidth="1"/>
    <col min="9647" max="9647" width="9.33203125" style="3" customWidth="1"/>
    <col min="9648" max="9648" width="10.33203125" style="3" customWidth="1"/>
    <col min="9649" max="9649" width="8.88671875" style="3" customWidth="1"/>
    <col min="9650" max="9650" width="10.5546875" style="3" customWidth="1"/>
    <col min="9651" max="9651" width="10.88671875" style="3" customWidth="1"/>
    <col min="9652" max="9652" width="12" style="3" bestFit="1" customWidth="1"/>
    <col min="9653" max="9654" width="11" style="3" bestFit="1" customWidth="1"/>
    <col min="9655" max="9655" width="11.109375" style="3" bestFit="1" customWidth="1"/>
    <col min="9656" max="9656" width="10.109375" style="3" bestFit="1" customWidth="1"/>
    <col min="9657" max="9895" width="9.109375" style="3"/>
    <col min="9896" max="9896" width="13.5546875" style="3" customWidth="1"/>
    <col min="9897" max="9897" width="9.6640625" style="3" customWidth="1"/>
    <col min="9898" max="9898" width="10.109375" style="3" customWidth="1"/>
    <col min="9899" max="9899" width="9.33203125" style="3" customWidth="1"/>
    <col min="9900" max="9900" width="10.5546875" style="3" customWidth="1"/>
    <col min="9901" max="9901" width="11.6640625" style="3" customWidth="1"/>
    <col min="9902" max="9902" width="1.109375" style="3" customWidth="1"/>
    <col min="9903" max="9903" width="9.33203125" style="3" customWidth="1"/>
    <col min="9904" max="9904" width="10.33203125" style="3" customWidth="1"/>
    <col min="9905" max="9905" width="8.88671875" style="3" customWidth="1"/>
    <col min="9906" max="9906" width="10.5546875" style="3" customWidth="1"/>
    <col min="9907" max="9907" width="10.88671875" style="3" customWidth="1"/>
    <col min="9908" max="9908" width="12" style="3" bestFit="1" customWidth="1"/>
    <col min="9909" max="9910" width="11" style="3" bestFit="1" customWidth="1"/>
    <col min="9911" max="9911" width="11.109375" style="3" bestFit="1" customWidth="1"/>
    <col min="9912" max="9912" width="10.109375" style="3" bestFit="1" customWidth="1"/>
    <col min="9913" max="10151" width="9.109375" style="3"/>
    <col min="10152" max="10152" width="13.5546875" style="3" customWidth="1"/>
    <col min="10153" max="10153" width="9.6640625" style="3" customWidth="1"/>
    <col min="10154" max="10154" width="10.109375" style="3" customWidth="1"/>
    <col min="10155" max="10155" width="9.33203125" style="3" customWidth="1"/>
    <col min="10156" max="10156" width="10.5546875" style="3" customWidth="1"/>
    <col min="10157" max="10157" width="11.6640625" style="3" customWidth="1"/>
    <col min="10158" max="10158" width="1.109375" style="3" customWidth="1"/>
    <col min="10159" max="10159" width="9.33203125" style="3" customWidth="1"/>
    <col min="10160" max="10160" width="10.33203125" style="3" customWidth="1"/>
    <col min="10161" max="10161" width="8.88671875" style="3" customWidth="1"/>
    <col min="10162" max="10162" width="10.5546875" style="3" customWidth="1"/>
    <col min="10163" max="10163" width="10.88671875" style="3" customWidth="1"/>
    <col min="10164" max="10164" width="12" style="3" bestFit="1" customWidth="1"/>
    <col min="10165" max="10166" width="11" style="3" bestFit="1" customWidth="1"/>
    <col min="10167" max="10167" width="11.109375" style="3" bestFit="1" customWidth="1"/>
    <col min="10168" max="10168" width="10.109375" style="3" bestFit="1" customWidth="1"/>
    <col min="10169" max="10407" width="9.109375" style="3"/>
    <col min="10408" max="10408" width="13.5546875" style="3" customWidth="1"/>
    <col min="10409" max="10409" width="9.6640625" style="3" customWidth="1"/>
    <col min="10410" max="10410" width="10.109375" style="3" customWidth="1"/>
    <col min="10411" max="10411" width="9.33203125" style="3" customWidth="1"/>
    <col min="10412" max="10412" width="10.5546875" style="3" customWidth="1"/>
    <col min="10413" max="10413" width="11.6640625" style="3" customWidth="1"/>
    <col min="10414" max="10414" width="1.109375" style="3" customWidth="1"/>
    <col min="10415" max="10415" width="9.33203125" style="3" customWidth="1"/>
    <col min="10416" max="10416" width="10.33203125" style="3" customWidth="1"/>
    <col min="10417" max="10417" width="8.88671875" style="3" customWidth="1"/>
    <col min="10418" max="10418" width="10.5546875" style="3" customWidth="1"/>
    <col min="10419" max="10419" width="10.88671875" style="3" customWidth="1"/>
    <col min="10420" max="10420" width="12" style="3" bestFit="1" customWidth="1"/>
    <col min="10421" max="10422" width="11" style="3" bestFit="1" customWidth="1"/>
    <col min="10423" max="10423" width="11.109375" style="3" bestFit="1" customWidth="1"/>
    <col min="10424" max="10424" width="10.109375" style="3" bestFit="1" customWidth="1"/>
    <col min="10425" max="10663" width="9.109375" style="3"/>
    <col min="10664" max="10664" width="13.5546875" style="3" customWidth="1"/>
    <col min="10665" max="10665" width="9.6640625" style="3" customWidth="1"/>
    <col min="10666" max="10666" width="10.109375" style="3" customWidth="1"/>
    <col min="10667" max="10667" width="9.33203125" style="3" customWidth="1"/>
    <col min="10668" max="10668" width="10.5546875" style="3" customWidth="1"/>
    <col min="10669" max="10669" width="11.6640625" style="3" customWidth="1"/>
    <col min="10670" max="10670" width="1.109375" style="3" customWidth="1"/>
    <col min="10671" max="10671" width="9.33203125" style="3" customWidth="1"/>
    <col min="10672" max="10672" width="10.33203125" style="3" customWidth="1"/>
    <col min="10673" max="10673" width="8.88671875" style="3" customWidth="1"/>
    <col min="10674" max="10674" width="10.5546875" style="3" customWidth="1"/>
    <col min="10675" max="10675" width="10.88671875" style="3" customWidth="1"/>
    <col min="10676" max="10676" width="12" style="3" bestFit="1" customWidth="1"/>
    <col min="10677" max="10678" width="11" style="3" bestFit="1" customWidth="1"/>
    <col min="10679" max="10679" width="11.109375" style="3" bestFit="1" customWidth="1"/>
    <col min="10680" max="10680" width="10.109375" style="3" bestFit="1" customWidth="1"/>
    <col min="10681" max="10919" width="9.109375" style="3"/>
    <col min="10920" max="10920" width="13.5546875" style="3" customWidth="1"/>
    <col min="10921" max="10921" width="9.6640625" style="3" customWidth="1"/>
    <col min="10922" max="10922" width="10.109375" style="3" customWidth="1"/>
    <col min="10923" max="10923" width="9.33203125" style="3" customWidth="1"/>
    <col min="10924" max="10924" width="10.5546875" style="3" customWidth="1"/>
    <col min="10925" max="10925" width="11.6640625" style="3" customWidth="1"/>
    <col min="10926" max="10926" width="1.109375" style="3" customWidth="1"/>
    <col min="10927" max="10927" width="9.33203125" style="3" customWidth="1"/>
    <col min="10928" max="10928" width="10.33203125" style="3" customWidth="1"/>
    <col min="10929" max="10929" width="8.88671875" style="3" customWidth="1"/>
    <col min="10930" max="10930" width="10.5546875" style="3" customWidth="1"/>
    <col min="10931" max="10931" width="10.88671875" style="3" customWidth="1"/>
    <col min="10932" max="10932" width="12" style="3" bestFit="1" customWidth="1"/>
    <col min="10933" max="10934" width="11" style="3" bestFit="1" customWidth="1"/>
    <col min="10935" max="10935" width="11.109375" style="3" bestFit="1" customWidth="1"/>
    <col min="10936" max="10936" width="10.109375" style="3" bestFit="1" customWidth="1"/>
    <col min="10937" max="11175" width="9.109375" style="3"/>
    <col min="11176" max="11176" width="13.5546875" style="3" customWidth="1"/>
    <col min="11177" max="11177" width="9.6640625" style="3" customWidth="1"/>
    <col min="11178" max="11178" width="10.109375" style="3" customWidth="1"/>
    <col min="11179" max="11179" width="9.33203125" style="3" customWidth="1"/>
    <col min="11180" max="11180" width="10.5546875" style="3" customWidth="1"/>
    <col min="11181" max="11181" width="11.6640625" style="3" customWidth="1"/>
    <col min="11182" max="11182" width="1.109375" style="3" customWidth="1"/>
    <col min="11183" max="11183" width="9.33203125" style="3" customWidth="1"/>
    <col min="11184" max="11184" width="10.33203125" style="3" customWidth="1"/>
    <col min="11185" max="11185" width="8.88671875" style="3" customWidth="1"/>
    <col min="11186" max="11186" width="10.5546875" style="3" customWidth="1"/>
    <col min="11187" max="11187" width="10.88671875" style="3" customWidth="1"/>
    <col min="11188" max="11188" width="12" style="3" bestFit="1" customWidth="1"/>
    <col min="11189" max="11190" width="11" style="3" bestFit="1" customWidth="1"/>
    <col min="11191" max="11191" width="11.109375" style="3" bestFit="1" customWidth="1"/>
    <col min="11192" max="11192" width="10.109375" style="3" bestFit="1" customWidth="1"/>
    <col min="11193" max="11431" width="9.109375" style="3"/>
    <col min="11432" max="11432" width="13.5546875" style="3" customWidth="1"/>
    <col min="11433" max="11433" width="9.6640625" style="3" customWidth="1"/>
    <col min="11434" max="11434" width="10.109375" style="3" customWidth="1"/>
    <col min="11435" max="11435" width="9.33203125" style="3" customWidth="1"/>
    <col min="11436" max="11436" width="10.5546875" style="3" customWidth="1"/>
    <col min="11437" max="11437" width="11.6640625" style="3" customWidth="1"/>
    <col min="11438" max="11438" width="1.109375" style="3" customWidth="1"/>
    <col min="11439" max="11439" width="9.33203125" style="3" customWidth="1"/>
    <col min="11440" max="11440" width="10.33203125" style="3" customWidth="1"/>
    <col min="11441" max="11441" width="8.88671875" style="3" customWidth="1"/>
    <col min="11442" max="11442" width="10.5546875" style="3" customWidth="1"/>
    <col min="11443" max="11443" width="10.88671875" style="3" customWidth="1"/>
    <col min="11444" max="11444" width="12" style="3" bestFit="1" customWidth="1"/>
    <col min="11445" max="11446" width="11" style="3" bestFit="1" customWidth="1"/>
    <col min="11447" max="11447" width="11.109375" style="3" bestFit="1" customWidth="1"/>
    <col min="11448" max="11448" width="10.109375" style="3" bestFit="1" customWidth="1"/>
    <col min="11449" max="11687" width="9.109375" style="3"/>
    <col min="11688" max="11688" width="13.5546875" style="3" customWidth="1"/>
    <col min="11689" max="11689" width="9.6640625" style="3" customWidth="1"/>
    <col min="11690" max="11690" width="10.109375" style="3" customWidth="1"/>
    <col min="11691" max="11691" width="9.33203125" style="3" customWidth="1"/>
    <col min="11692" max="11692" width="10.5546875" style="3" customWidth="1"/>
    <col min="11693" max="11693" width="11.6640625" style="3" customWidth="1"/>
    <col min="11694" max="11694" width="1.109375" style="3" customWidth="1"/>
    <col min="11695" max="11695" width="9.33203125" style="3" customWidth="1"/>
    <col min="11696" max="11696" width="10.33203125" style="3" customWidth="1"/>
    <col min="11697" max="11697" width="8.88671875" style="3" customWidth="1"/>
    <col min="11698" max="11698" width="10.5546875" style="3" customWidth="1"/>
    <col min="11699" max="11699" width="10.88671875" style="3" customWidth="1"/>
    <col min="11700" max="11700" width="12" style="3" bestFit="1" customWidth="1"/>
    <col min="11701" max="11702" width="11" style="3" bestFit="1" customWidth="1"/>
    <col min="11703" max="11703" width="11.109375" style="3" bestFit="1" customWidth="1"/>
    <col min="11704" max="11704" width="10.109375" style="3" bestFit="1" customWidth="1"/>
    <col min="11705" max="11943" width="9.109375" style="3"/>
    <col min="11944" max="11944" width="13.5546875" style="3" customWidth="1"/>
    <col min="11945" max="11945" width="9.6640625" style="3" customWidth="1"/>
    <col min="11946" max="11946" width="10.109375" style="3" customWidth="1"/>
    <col min="11947" max="11947" width="9.33203125" style="3" customWidth="1"/>
    <col min="11948" max="11948" width="10.5546875" style="3" customWidth="1"/>
    <col min="11949" max="11949" width="11.6640625" style="3" customWidth="1"/>
    <col min="11950" max="11950" width="1.109375" style="3" customWidth="1"/>
    <col min="11951" max="11951" width="9.33203125" style="3" customWidth="1"/>
    <col min="11952" max="11952" width="10.33203125" style="3" customWidth="1"/>
    <col min="11953" max="11953" width="8.88671875" style="3" customWidth="1"/>
    <col min="11954" max="11954" width="10.5546875" style="3" customWidth="1"/>
    <col min="11955" max="11955" width="10.88671875" style="3" customWidth="1"/>
    <col min="11956" max="11956" width="12" style="3" bestFit="1" customWidth="1"/>
    <col min="11957" max="11958" width="11" style="3" bestFit="1" customWidth="1"/>
    <col min="11959" max="11959" width="11.109375" style="3" bestFit="1" customWidth="1"/>
    <col min="11960" max="11960" width="10.109375" style="3" bestFit="1" customWidth="1"/>
    <col min="11961" max="12199" width="9.109375" style="3"/>
    <col min="12200" max="12200" width="13.5546875" style="3" customWidth="1"/>
    <col min="12201" max="12201" width="9.6640625" style="3" customWidth="1"/>
    <col min="12202" max="12202" width="10.109375" style="3" customWidth="1"/>
    <col min="12203" max="12203" width="9.33203125" style="3" customWidth="1"/>
    <col min="12204" max="12204" width="10.5546875" style="3" customWidth="1"/>
    <col min="12205" max="12205" width="11.6640625" style="3" customWidth="1"/>
    <col min="12206" max="12206" width="1.109375" style="3" customWidth="1"/>
    <col min="12207" max="12207" width="9.33203125" style="3" customWidth="1"/>
    <col min="12208" max="12208" width="10.33203125" style="3" customWidth="1"/>
    <col min="12209" max="12209" width="8.88671875" style="3" customWidth="1"/>
    <col min="12210" max="12210" width="10.5546875" style="3" customWidth="1"/>
    <col min="12211" max="12211" width="10.88671875" style="3" customWidth="1"/>
    <col min="12212" max="12212" width="12" style="3" bestFit="1" customWidth="1"/>
    <col min="12213" max="12214" width="11" style="3" bestFit="1" customWidth="1"/>
    <col min="12215" max="12215" width="11.109375" style="3" bestFit="1" customWidth="1"/>
    <col min="12216" max="12216" width="10.109375" style="3" bestFit="1" customWidth="1"/>
    <col min="12217" max="12455" width="9.109375" style="3"/>
    <col min="12456" max="12456" width="13.5546875" style="3" customWidth="1"/>
    <col min="12457" max="12457" width="9.6640625" style="3" customWidth="1"/>
    <col min="12458" max="12458" width="10.109375" style="3" customWidth="1"/>
    <col min="12459" max="12459" width="9.33203125" style="3" customWidth="1"/>
    <col min="12460" max="12460" width="10.5546875" style="3" customWidth="1"/>
    <col min="12461" max="12461" width="11.6640625" style="3" customWidth="1"/>
    <col min="12462" max="12462" width="1.109375" style="3" customWidth="1"/>
    <col min="12463" max="12463" width="9.33203125" style="3" customWidth="1"/>
    <col min="12464" max="12464" width="10.33203125" style="3" customWidth="1"/>
    <col min="12465" max="12465" width="8.88671875" style="3" customWidth="1"/>
    <col min="12466" max="12466" width="10.5546875" style="3" customWidth="1"/>
    <col min="12467" max="12467" width="10.88671875" style="3" customWidth="1"/>
    <col min="12468" max="12468" width="12" style="3" bestFit="1" customWidth="1"/>
    <col min="12469" max="12470" width="11" style="3" bestFit="1" customWidth="1"/>
    <col min="12471" max="12471" width="11.109375" style="3" bestFit="1" customWidth="1"/>
    <col min="12472" max="12472" width="10.109375" style="3" bestFit="1" customWidth="1"/>
    <col min="12473" max="12711" width="9.109375" style="3"/>
    <col min="12712" max="12712" width="13.5546875" style="3" customWidth="1"/>
    <col min="12713" max="12713" width="9.6640625" style="3" customWidth="1"/>
    <col min="12714" max="12714" width="10.109375" style="3" customWidth="1"/>
    <col min="12715" max="12715" width="9.33203125" style="3" customWidth="1"/>
    <col min="12716" max="12716" width="10.5546875" style="3" customWidth="1"/>
    <col min="12717" max="12717" width="11.6640625" style="3" customWidth="1"/>
    <col min="12718" max="12718" width="1.109375" style="3" customWidth="1"/>
    <col min="12719" max="12719" width="9.33203125" style="3" customWidth="1"/>
    <col min="12720" max="12720" width="10.33203125" style="3" customWidth="1"/>
    <col min="12721" max="12721" width="8.88671875" style="3" customWidth="1"/>
    <col min="12722" max="12722" width="10.5546875" style="3" customWidth="1"/>
    <col min="12723" max="12723" width="10.88671875" style="3" customWidth="1"/>
    <col min="12724" max="12724" width="12" style="3" bestFit="1" customWidth="1"/>
    <col min="12725" max="12726" width="11" style="3" bestFit="1" customWidth="1"/>
    <col min="12727" max="12727" width="11.109375" style="3" bestFit="1" customWidth="1"/>
    <col min="12728" max="12728" width="10.109375" style="3" bestFit="1" customWidth="1"/>
    <col min="12729" max="12967" width="9.109375" style="3"/>
    <col min="12968" max="12968" width="13.5546875" style="3" customWidth="1"/>
    <col min="12969" max="12969" width="9.6640625" style="3" customWidth="1"/>
    <col min="12970" max="12970" width="10.109375" style="3" customWidth="1"/>
    <col min="12971" max="12971" width="9.33203125" style="3" customWidth="1"/>
    <col min="12972" max="12972" width="10.5546875" style="3" customWidth="1"/>
    <col min="12973" max="12973" width="11.6640625" style="3" customWidth="1"/>
    <col min="12974" max="12974" width="1.109375" style="3" customWidth="1"/>
    <col min="12975" max="12975" width="9.33203125" style="3" customWidth="1"/>
    <col min="12976" max="12976" width="10.33203125" style="3" customWidth="1"/>
    <col min="12977" max="12977" width="8.88671875" style="3" customWidth="1"/>
    <col min="12978" max="12978" width="10.5546875" style="3" customWidth="1"/>
    <col min="12979" max="12979" width="10.88671875" style="3" customWidth="1"/>
    <col min="12980" max="12980" width="12" style="3" bestFit="1" customWidth="1"/>
    <col min="12981" max="12982" width="11" style="3" bestFit="1" customWidth="1"/>
    <col min="12983" max="12983" width="11.109375" style="3" bestFit="1" customWidth="1"/>
    <col min="12984" max="12984" width="10.109375" style="3" bestFit="1" customWidth="1"/>
    <col min="12985" max="13223" width="9.109375" style="3"/>
    <col min="13224" max="13224" width="13.5546875" style="3" customWidth="1"/>
    <col min="13225" max="13225" width="9.6640625" style="3" customWidth="1"/>
    <col min="13226" max="13226" width="10.109375" style="3" customWidth="1"/>
    <col min="13227" max="13227" width="9.33203125" style="3" customWidth="1"/>
    <col min="13228" max="13228" width="10.5546875" style="3" customWidth="1"/>
    <col min="13229" max="13229" width="11.6640625" style="3" customWidth="1"/>
    <col min="13230" max="13230" width="1.109375" style="3" customWidth="1"/>
    <col min="13231" max="13231" width="9.33203125" style="3" customWidth="1"/>
    <col min="13232" max="13232" width="10.33203125" style="3" customWidth="1"/>
    <col min="13233" max="13233" width="8.88671875" style="3" customWidth="1"/>
    <col min="13234" max="13234" width="10.5546875" style="3" customWidth="1"/>
    <col min="13235" max="13235" width="10.88671875" style="3" customWidth="1"/>
    <col min="13236" max="13236" width="12" style="3" bestFit="1" customWidth="1"/>
    <col min="13237" max="13238" width="11" style="3" bestFit="1" customWidth="1"/>
    <col min="13239" max="13239" width="11.109375" style="3" bestFit="1" customWidth="1"/>
    <col min="13240" max="13240" width="10.109375" style="3" bestFit="1" customWidth="1"/>
    <col min="13241" max="13479" width="9.109375" style="3"/>
    <col min="13480" max="13480" width="13.5546875" style="3" customWidth="1"/>
    <col min="13481" max="13481" width="9.6640625" style="3" customWidth="1"/>
    <col min="13482" max="13482" width="10.109375" style="3" customWidth="1"/>
    <col min="13483" max="13483" width="9.33203125" style="3" customWidth="1"/>
    <col min="13484" max="13484" width="10.5546875" style="3" customWidth="1"/>
    <col min="13485" max="13485" width="11.6640625" style="3" customWidth="1"/>
    <col min="13486" max="13486" width="1.109375" style="3" customWidth="1"/>
    <col min="13487" max="13487" width="9.33203125" style="3" customWidth="1"/>
    <col min="13488" max="13488" width="10.33203125" style="3" customWidth="1"/>
    <col min="13489" max="13489" width="8.88671875" style="3" customWidth="1"/>
    <col min="13490" max="13490" width="10.5546875" style="3" customWidth="1"/>
    <col min="13491" max="13491" width="10.88671875" style="3" customWidth="1"/>
    <col min="13492" max="13492" width="12" style="3" bestFit="1" customWidth="1"/>
    <col min="13493" max="13494" width="11" style="3" bestFit="1" customWidth="1"/>
    <col min="13495" max="13495" width="11.109375" style="3" bestFit="1" customWidth="1"/>
    <col min="13496" max="13496" width="10.109375" style="3" bestFit="1" customWidth="1"/>
    <col min="13497" max="13735" width="9.109375" style="3"/>
    <col min="13736" max="13736" width="13.5546875" style="3" customWidth="1"/>
    <col min="13737" max="13737" width="9.6640625" style="3" customWidth="1"/>
    <col min="13738" max="13738" width="10.109375" style="3" customWidth="1"/>
    <col min="13739" max="13739" width="9.33203125" style="3" customWidth="1"/>
    <col min="13740" max="13740" width="10.5546875" style="3" customWidth="1"/>
    <col min="13741" max="13741" width="11.6640625" style="3" customWidth="1"/>
    <col min="13742" max="13742" width="1.109375" style="3" customWidth="1"/>
    <col min="13743" max="13743" width="9.33203125" style="3" customWidth="1"/>
    <col min="13744" max="13744" width="10.33203125" style="3" customWidth="1"/>
    <col min="13745" max="13745" width="8.88671875" style="3" customWidth="1"/>
    <col min="13746" max="13746" width="10.5546875" style="3" customWidth="1"/>
    <col min="13747" max="13747" width="10.88671875" style="3" customWidth="1"/>
    <col min="13748" max="13748" width="12" style="3" bestFit="1" customWidth="1"/>
    <col min="13749" max="13750" width="11" style="3" bestFit="1" customWidth="1"/>
    <col min="13751" max="13751" width="11.109375" style="3" bestFit="1" customWidth="1"/>
    <col min="13752" max="13752" width="10.109375" style="3" bestFit="1" customWidth="1"/>
    <col min="13753" max="13991" width="9.109375" style="3"/>
    <col min="13992" max="13992" width="13.5546875" style="3" customWidth="1"/>
    <col min="13993" max="13993" width="9.6640625" style="3" customWidth="1"/>
    <col min="13994" max="13994" width="10.109375" style="3" customWidth="1"/>
    <col min="13995" max="13995" width="9.33203125" style="3" customWidth="1"/>
    <col min="13996" max="13996" width="10.5546875" style="3" customWidth="1"/>
    <col min="13997" max="13997" width="11.6640625" style="3" customWidth="1"/>
    <col min="13998" max="13998" width="1.109375" style="3" customWidth="1"/>
    <col min="13999" max="13999" width="9.33203125" style="3" customWidth="1"/>
    <col min="14000" max="14000" width="10.33203125" style="3" customWidth="1"/>
    <col min="14001" max="14001" width="8.88671875" style="3" customWidth="1"/>
    <col min="14002" max="14002" width="10.5546875" style="3" customWidth="1"/>
    <col min="14003" max="14003" width="10.88671875" style="3" customWidth="1"/>
    <col min="14004" max="14004" width="12" style="3" bestFit="1" customWidth="1"/>
    <col min="14005" max="14006" width="11" style="3" bestFit="1" customWidth="1"/>
    <col min="14007" max="14007" width="11.109375" style="3" bestFit="1" customWidth="1"/>
    <col min="14008" max="14008" width="10.109375" style="3" bestFit="1" customWidth="1"/>
    <col min="14009" max="14247" width="9.109375" style="3"/>
    <col min="14248" max="14248" width="13.5546875" style="3" customWidth="1"/>
    <col min="14249" max="14249" width="9.6640625" style="3" customWidth="1"/>
    <col min="14250" max="14250" width="10.109375" style="3" customWidth="1"/>
    <col min="14251" max="14251" width="9.33203125" style="3" customWidth="1"/>
    <col min="14252" max="14252" width="10.5546875" style="3" customWidth="1"/>
    <col min="14253" max="14253" width="11.6640625" style="3" customWidth="1"/>
    <col min="14254" max="14254" width="1.109375" style="3" customWidth="1"/>
    <col min="14255" max="14255" width="9.33203125" style="3" customWidth="1"/>
    <col min="14256" max="14256" width="10.33203125" style="3" customWidth="1"/>
    <col min="14257" max="14257" width="8.88671875" style="3" customWidth="1"/>
    <col min="14258" max="14258" width="10.5546875" style="3" customWidth="1"/>
    <col min="14259" max="14259" width="10.88671875" style="3" customWidth="1"/>
    <col min="14260" max="14260" width="12" style="3" bestFit="1" customWidth="1"/>
    <col min="14261" max="14262" width="11" style="3" bestFit="1" customWidth="1"/>
    <col min="14263" max="14263" width="11.109375" style="3" bestFit="1" customWidth="1"/>
    <col min="14264" max="14264" width="10.109375" style="3" bestFit="1" customWidth="1"/>
    <col min="14265" max="14503" width="9.109375" style="3"/>
    <col min="14504" max="14504" width="13.5546875" style="3" customWidth="1"/>
    <col min="14505" max="14505" width="9.6640625" style="3" customWidth="1"/>
    <col min="14506" max="14506" width="10.109375" style="3" customWidth="1"/>
    <col min="14507" max="14507" width="9.33203125" style="3" customWidth="1"/>
    <col min="14508" max="14508" width="10.5546875" style="3" customWidth="1"/>
    <col min="14509" max="14509" width="11.6640625" style="3" customWidth="1"/>
    <col min="14510" max="14510" width="1.109375" style="3" customWidth="1"/>
    <col min="14511" max="14511" width="9.33203125" style="3" customWidth="1"/>
    <col min="14512" max="14512" width="10.33203125" style="3" customWidth="1"/>
    <col min="14513" max="14513" width="8.88671875" style="3" customWidth="1"/>
    <col min="14514" max="14514" width="10.5546875" style="3" customWidth="1"/>
    <col min="14515" max="14515" width="10.88671875" style="3" customWidth="1"/>
    <col min="14516" max="14516" width="12" style="3" bestFit="1" customWidth="1"/>
    <col min="14517" max="14518" width="11" style="3" bestFit="1" customWidth="1"/>
    <col min="14519" max="14519" width="11.109375" style="3" bestFit="1" customWidth="1"/>
    <col min="14520" max="14520" width="10.109375" style="3" bestFit="1" customWidth="1"/>
    <col min="14521" max="14759" width="9.109375" style="3"/>
    <col min="14760" max="14760" width="13.5546875" style="3" customWidth="1"/>
    <col min="14761" max="14761" width="9.6640625" style="3" customWidth="1"/>
    <col min="14762" max="14762" width="10.109375" style="3" customWidth="1"/>
    <col min="14763" max="14763" width="9.33203125" style="3" customWidth="1"/>
    <col min="14764" max="14764" width="10.5546875" style="3" customWidth="1"/>
    <col min="14765" max="14765" width="11.6640625" style="3" customWidth="1"/>
    <col min="14766" max="14766" width="1.109375" style="3" customWidth="1"/>
    <col min="14767" max="14767" width="9.33203125" style="3" customWidth="1"/>
    <col min="14768" max="14768" width="10.33203125" style="3" customWidth="1"/>
    <col min="14769" max="14769" width="8.88671875" style="3" customWidth="1"/>
    <col min="14770" max="14770" width="10.5546875" style="3" customWidth="1"/>
    <col min="14771" max="14771" width="10.88671875" style="3" customWidth="1"/>
    <col min="14772" max="14772" width="12" style="3" bestFit="1" customWidth="1"/>
    <col min="14773" max="14774" width="11" style="3" bestFit="1" customWidth="1"/>
    <col min="14775" max="14775" width="11.109375" style="3" bestFit="1" customWidth="1"/>
    <col min="14776" max="14776" width="10.109375" style="3" bestFit="1" customWidth="1"/>
    <col min="14777" max="15015" width="9.109375" style="3"/>
    <col min="15016" max="15016" width="13.5546875" style="3" customWidth="1"/>
    <col min="15017" max="15017" width="9.6640625" style="3" customWidth="1"/>
    <col min="15018" max="15018" width="10.109375" style="3" customWidth="1"/>
    <col min="15019" max="15019" width="9.33203125" style="3" customWidth="1"/>
    <col min="15020" max="15020" width="10.5546875" style="3" customWidth="1"/>
    <col min="15021" max="15021" width="11.6640625" style="3" customWidth="1"/>
    <col min="15022" max="15022" width="1.109375" style="3" customWidth="1"/>
    <col min="15023" max="15023" width="9.33203125" style="3" customWidth="1"/>
    <col min="15024" max="15024" width="10.33203125" style="3" customWidth="1"/>
    <col min="15025" max="15025" width="8.88671875" style="3" customWidth="1"/>
    <col min="15026" max="15026" width="10.5546875" style="3" customWidth="1"/>
    <col min="15027" max="15027" width="10.88671875" style="3" customWidth="1"/>
    <col min="15028" max="15028" width="12" style="3" bestFit="1" customWidth="1"/>
    <col min="15029" max="15030" width="11" style="3" bestFit="1" customWidth="1"/>
    <col min="15031" max="15031" width="11.109375" style="3" bestFit="1" customWidth="1"/>
    <col min="15032" max="15032" width="10.109375" style="3" bestFit="1" customWidth="1"/>
    <col min="15033" max="15271" width="9.109375" style="3"/>
    <col min="15272" max="15272" width="13.5546875" style="3" customWidth="1"/>
    <col min="15273" max="15273" width="9.6640625" style="3" customWidth="1"/>
    <col min="15274" max="15274" width="10.109375" style="3" customWidth="1"/>
    <col min="15275" max="15275" width="9.33203125" style="3" customWidth="1"/>
    <col min="15276" max="15276" width="10.5546875" style="3" customWidth="1"/>
    <col min="15277" max="15277" width="11.6640625" style="3" customWidth="1"/>
    <col min="15278" max="15278" width="1.109375" style="3" customWidth="1"/>
    <col min="15279" max="15279" width="9.33203125" style="3" customWidth="1"/>
    <col min="15280" max="15280" width="10.33203125" style="3" customWidth="1"/>
    <col min="15281" max="15281" width="8.88671875" style="3" customWidth="1"/>
    <col min="15282" max="15282" width="10.5546875" style="3" customWidth="1"/>
    <col min="15283" max="15283" width="10.88671875" style="3" customWidth="1"/>
    <col min="15284" max="15284" width="12" style="3" bestFit="1" customWidth="1"/>
    <col min="15285" max="15286" width="11" style="3" bestFit="1" customWidth="1"/>
    <col min="15287" max="15287" width="11.109375" style="3" bestFit="1" customWidth="1"/>
    <col min="15288" max="15288" width="10.109375" style="3" bestFit="1" customWidth="1"/>
    <col min="15289" max="15527" width="9.109375" style="3"/>
    <col min="15528" max="15528" width="13.5546875" style="3" customWidth="1"/>
    <col min="15529" max="15529" width="9.6640625" style="3" customWidth="1"/>
    <col min="15530" max="15530" width="10.109375" style="3" customWidth="1"/>
    <col min="15531" max="15531" width="9.33203125" style="3" customWidth="1"/>
    <col min="15532" max="15532" width="10.5546875" style="3" customWidth="1"/>
    <col min="15533" max="15533" width="11.6640625" style="3" customWidth="1"/>
    <col min="15534" max="15534" width="1.109375" style="3" customWidth="1"/>
    <col min="15535" max="15535" width="9.33203125" style="3" customWidth="1"/>
    <col min="15536" max="15536" width="10.33203125" style="3" customWidth="1"/>
    <col min="15537" max="15537" width="8.88671875" style="3" customWidth="1"/>
    <col min="15538" max="15538" width="10.5546875" style="3" customWidth="1"/>
    <col min="15539" max="15539" width="10.88671875" style="3" customWidth="1"/>
    <col min="15540" max="15540" width="12" style="3" bestFit="1" customWidth="1"/>
    <col min="15541" max="15542" width="11" style="3" bestFit="1" customWidth="1"/>
    <col min="15543" max="15543" width="11.109375" style="3" bestFit="1" customWidth="1"/>
    <col min="15544" max="15544" width="10.109375" style="3" bestFit="1" customWidth="1"/>
    <col min="15545" max="15783" width="9.109375" style="3"/>
    <col min="15784" max="15784" width="13.5546875" style="3" customWidth="1"/>
    <col min="15785" max="15785" width="9.6640625" style="3" customWidth="1"/>
    <col min="15786" max="15786" width="10.109375" style="3" customWidth="1"/>
    <col min="15787" max="15787" width="9.33203125" style="3" customWidth="1"/>
    <col min="15788" max="15788" width="10.5546875" style="3" customWidth="1"/>
    <col min="15789" max="15789" width="11.6640625" style="3" customWidth="1"/>
    <col min="15790" max="15790" width="1.109375" style="3" customWidth="1"/>
    <col min="15791" max="15791" width="9.33203125" style="3" customWidth="1"/>
    <col min="15792" max="15792" width="10.33203125" style="3" customWidth="1"/>
    <col min="15793" max="15793" width="8.88671875" style="3" customWidth="1"/>
    <col min="15794" max="15794" width="10.5546875" style="3" customWidth="1"/>
    <col min="15795" max="15795" width="10.88671875" style="3" customWidth="1"/>
    <col min="15796" max="15796" width="12" style="3" bestFit="1" customWidth="1"/>
    <col min="15797" max="15798" width="11" style="3" bestFit="1" customWidth="1"/>
    <col min="15799" max="15799" width="11.109375" style="3" bestFit="1" customWidth="1"/>
    <col min="15800" max="15800" width="10.109375" style="3" bestFit="1" customWidth="1"/>
    <col min="15801" max="16039" width="9.109375" style="3"/>
    <col min="16040" max="16040" width="13.5546875" style="3" customWidth="1"/>
    <col min="16041" max="16041" width="9.6640625" style="3" customWidth="1"/>
    <col min="16042" max="16042" width="10.109375" style="3" customWidth="1"/>
    <col min="16043" max="16043" width="9.33203125" style="3" customWidth="1"/>
    <col min="16044" max="16044" width="10.5546875" style="3" customWidth="1"/>
    <col min="16045" max="16045" width="11.6640625" style="3" customWidth="1"/>
    <col min="16046" max="16046" width="1.109375" style="3" customWidth="1"/>
    <col min="16047" max="16047" width="9.33203125" style="3" customWidth="1"/>
    <col min="16048" max="16048" width="10.33203125" style="3" customWidth="1"/>
    <col min="16049" max="16049" width="8.88671875" style="3" customWidth="1"/>
    <col min="16050" max="16050" width="10.5546875" style="3" customWidth="1"/>
    <col min="16051" max="16051" width="10.88671875" style="3" customWidth="1"/>
    <col min="16052" max="16052" width="12" style="3" bestFit="1" customWidth="1"/>
    <col min="16053" max="16054" width="11" style="3" bestFit="1" customWidth="1"/>
    <col min="16055" max="16055" width="11.109375" style="3" bestFit="1" customWidth="1"/>
    <col min="16056" max="16056" width="10.109375" style="3" bestFit="1" customWidth="1"/>
    <col min="16057" max="16354" width="9.109375" style="3"/>
    <col min="16355" max="16384" width="9.109375" style="3" customWidth="1"/>
  </cols>
  <sheetData>
    <row r="1" spans="1:152" ht="13.2" x14ac:dyDescent="0.25">
      <c r="A1" s="96" t="s">
        <v>126</v>
      </c>
      <c r="B1" s="97"/>
      <c r="C1" s="97"/>
      <c r="D1" s="97"/>
      <c r="E1" s="97"/>
      <c r="F1" s="97"/>
      <c r="G1" s="98"/>
      <c r="H1" s="99"/>
      <c r="I1" s="99"/>
      <c r="J1" s="99"/>
      <c r="K1" s="99"/>
      <c r="L1" s="9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ht="12" x14ac:dyDescent="0.25">
      <c r="A2" s="99"/>
      <c r="B2" s="97"/>
      <c r="C2" s="97"/>
      <c r="D2" s="97"/>
      <c r="E2" s="97"/>
      <c r="F2" s="97"/>
      <c r="G2" s="98"/>
      <c r="H2" s="99"/>
      <c r="I2" s="99"/>
      <c r="J2" s="99"/>
      <c r="K2" s="99"/>
      <c r="L2" s="9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ht="12" x14ac:dyDescent="0.25">
      <c r="A3" s="4"/>
      <c r="B3" s="157" t="s">
        <v>120</v>
      </c>
      <c r="C3" s="157"/>
      <c r="D3" s="157"/>
      <c r="E3" s="157"/>
      <c r="F3" s="157"/>
      <c r="G3" s="5"/>
      <c r="H3" s="158" t="s">
        <v>0</v>
      </c>
      <c r="I3" s="158"/>
      <c r="J3" s="158"/>
      <c r="K3" s="158"/>
      <c r="L3" s="158"/>
    </row>
    <row r="4" spans="1:152" ht="12" x14ac:dyDescent="0.25">
      <c r="A4" s="4"/>
      <c r="B4" s="25"/>
      <c r="C4" s="25"/>
      <c r="D4" s="25"/>
      <c r="E4" s="25"/>
      <c r="F4" s="25"/>
      <c r="G4" s="5"/>
      <c r="H4" s="6"/>
      <c r="I4" s="6"/>
      <c r="J4" s="6"/>
      <c r="K4" s="6"/>
      <c r="L4" s="6"/>
    </row>
    <row r="5" spans="1:152" s="8" customFormat="1" ht="27" customHeight="1" x14ac:dyDescent="0.3">
      <c r="A5" s="10" t="s">
        <v>35</v>
      </c>
      <c r="B5" s="26" t="s">
        <v>101</v>
      </c>
      <c r="C5" s="26" t="s">
        <v>102</v>
      </c>
      <c r="D5" s="26" t="s">
        <v>103</v>
      </c>
      <c r="E5" s="26" t="s">
        <v>104</v>
      </c>
      <c r="F5" s="26" t="s">
        <v>105</v>
      </c>
      <c r="G5" s="9"/>
      <c r="H5" s="11" t="s">
        <v>101</v>
      </c>
      <c r="I5" s="11" t="s">
        <v>102</v>
      </c>
      <c r="J5" s="11" t="s">
        <v>103</v>
      </c>
      <c r="K5" s="11" t="s">
        <v>104</v>
      </c>
      <c r="L5" s="11" t="s">
        <v>105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</row>
    <row r="6" spans="1:152" ht="9.9" customHeight="1" x14ac:dyDescent="0.2">
      <c r="A6" s="100"/>
      <c r="B6" s="101"/>
      <c r="C6" s="101"/>
      <c r="D6" s="101"/>
      <c r="E6" s="101"/>
      <c r="F6" s="101"/>
      <c r="G6" s="102"/>
      <c r="H6" s="103"/>
      <c r="I6" s="103"/>
      <c r="J6" s="104"/>
      <c r="K6" s="103"/>
      <c r="L6" s="103"/>
    </row>
    <row r="7" spans="1:152" ht="15" customHeight="1" x14ac:dyDescent="0.2">
      <c r="A7" s="105" t="s">
        <v>117</v>
      </c>
      <c r="B7" s="109">
        <v>983826.76591900003</v>
      </c>
      <c r="C7" s="109">
        <v>799197.14916999999</v>
      </c>
      <c r="D7" s="109">
        <v>800481.31974299997</v>
      </c>
      <c r="E7" s="106">
        <v>1784308.0856620001</v>
      </c>
      <c r="F7" s="106">
        <v>183345.446176</v>
      </c>
      <c r="G7" s="107"/>
      <c r="H7" s="108">
        <v>-1.1300841656058935</v>
      </c>
      <c r="I7" s="108">
        <v>-2.9492394893873231</v>
      </c>
      <c r="J7" s="108">
        <v>-5.7604037132780617</v>
      </c>
      <c r="K7" s="108">
        <v>-3.2624128809333186</v>
      </c>
      <c r="L7" s="108">
        <v>25.871245403833896</v>
      </c>
    </row>
    <row r="8" spans="1:152" ht="15" customHeight="1" x14ac:dyDescent="0.2">
      <c r="A8" s="105" t="s">
        <v>118</v>
      </c>
      <c r="B8" s="109">
        <v>1241022.092831</v>
      </c>
      <c r="C8" s="109">
        <v>1012000.92299</v>
      </c>
      <c r="D8" s="109">
        <v>987343.97411299997</v>
      </c>
      <c r="E8" s="109">
        <v>2228366.0669439998</v>
      </c>
      <c r="F8" s="109">
        <v>253678.11871800001</v>
      </c>
      <c r="G8" s="107"/>
      <c r="H8" s="108">
        <v>26.142338856958407</v>
      </c>
      <c r="I8" s="108">
        <v>26.627193808311965</v>
      </c>
      <c r="J8" s="108">
        <v>23.343787014292044</v>
      </c>
      <c r="K8" s="108">
        <v>24.886844645847642</v>
      </c>
      <c r="L8" s="108">
        <v>38.360741435860383</v>
      </c>
    </row>
    <row r="9" spans="1:152" ht="15" customHeight="1" x14ac:dyDescent="0.2">
      <c r="A9" s="105" t="s">
        <v>132</v>
      </c>
      <c r="B9" s="109">
        <v>1550009.2746339999</v>
      </c>
      <c r="C9" s="109">
        <v>1222034.02627</v>
      </c>
      <c r="D9" s="109">
        <v>1293811.392156</v>
      </c>
      <c r="E9" s="109">
        <v>2843820.6667900002</v>
      </c>
      <c r="F9" s="109">
        <v>256197.88247800001</v>
      </c>
      <c r="G9" s="109">
        <f>SUM(G52:G61)</f>
        <v>0</v>
      </c>
      <c r="H9" s="108">
        <v>24.897798644192001</v>
      </c>
      <c r="I9" s="108">
        <v>20.754240288580792</v>
      </c>
      <c r="J9" s="108">
        <v>31.039579526306539</v>
      </c>
      <c r="K9" s="108">
        <v>27.619097641799939</v>
      </c>
      <c r="L9" s="108">
        <v>0.99329172446327441</v>
      </c>
    </row>
    <row r="10" spans="1:152" ht="15" customHeight="1" x14ac:dyDescent="0.2">
      <c r="A10" s="105">
        <v>2023</v>
      </c>
      <c r="B10" s="109">
        <v>1426198.7043580001</v>
      </c>
      <c r="C10" s="109">
        <v>1111064.724832</v>
      </c>
      <c r="D10" s="109">
        <v>1211044.0406490001</v>
      </c>
      <c r="E10" s="109">
        <v>2637242.7450069999</v>
      </c>
      <c r="F10" s="109">
        <v>215154.66370899999</v>
      </c>
      <c r="G10" s="109">
        <f>SUM(G53:G62)</f>
        <v>0</v>
      </c>
      <c r="H10" s="108">
        <v>-7.987730931818775</v>
      </c>
      <c r="I10" s="108">
        <v>-9.0807047146396016</v>
      </c>
      <c r="J10" s="108">
        <v>-6.3971728807455372</v>
      </c>
      <c r="K10" s="108">
        <v>-7.2640980563720907</v>
      </c>
      <c r="L10" s="108">
        <v>-16.020124121253986</v>
      </c>
    </row>
    <row r="11" spans="1:152" ht="15" customHeight="1" x14ac:dyDescent="0.2">
      <c r="A11" s="105">
        <v>2024</v>
      </c>
      <c r="B11" s="109">
        <v>1509290.5540149999</v>
      </c>
      <c r="C11" s="109">
        <v>1216059.5722310001</v>
      </c>
      <c r="D11" s="109">
        <v>1370237.479546</v>
      </c>
      <c r="E11" s="109">
        <v>2879528.0335610001</v>
      </c>
      <c r="F11" s="109">
        <v>139053.07446900001</v>
      </c>
      <c r="G11" s="109"/>
      <c r="H11" s="108">
        <v>5.8261060960929312</v>
      </c>
      <c r="I11" s="108">
        <v>9.4499307783240116</v>
      </c>
      <c r="J11" s="108">
        <v>13.145140354407591</v>
      </c>
      <c r="K11" s="108">
        <v>9.1870681609689022</v>
      </c>
      <c r="L11" s="108">
        <v>-35.370643577091386</v>
      </c>
    </row>
    <row r="12" spans="1:152" ht="15" customHeight="1" x14ac:dyDescent="0.2">
      <c r="A12" s="105" t="s">
        <v>179</v>
      </c>
      <c r="B12" s="109">
        <f>SUM(B67:B75)</f>
        <v>1116358.8889969999</v>
      </c>
      <c r="C12" s="109">
        <f t="shared" ref="C12:F12" si="0">SUM(C67:C75)</f>
        <v>901302.24113600003</v>
      </c>
      <c r="D12" s="109">
        <f t="shared" si="0"/>
        <v>1023355.4654470001</v>
      </c>
      <c r="E12" s="109">
        <f t="shared" si="0"/>
        <v>2139714.3544439999</v>
      </c>
      <c r="F12" s="109">
        <f t="shared" si="0"/>
        <v>93003.423550000007</v>
      </c>
      <c r="G12" s="109"/>
      <c r="H12" s="108">
        <v>5.3172625646765947</v>
      </c>
      <c r="I12" s="108">
        <v>9.6648754534084169</v>
      </c>
      <c r="J12" s="108">
        <v>16.062861416584575</v>
      </c>
      <c r="K12" s="108">
        <v>10.196781101401054</v>
      </c>
      <c r="L12" s="108">
        <v>-47.830294872618119</v>
      </c>
    </row>
    <row r="13" spans="1:152" ht="15" customHeight="1" x14ac:dyDescent="0.2">
      <c r="A13" s="105" t="s">
        <v>180</v>
      </c>
      <c r="B13" s="109">
        <f>SUM(B81:B89)</f>
        <v>1170088.470927</v>
      </c>
      <c r="C13" s="109">
        <f t="shared" ref="C13:F13" si="1">SUM(C81:C89)</f>
        <v>910788.08554100001</v>
      </c>
      <c r="D13" s="109">
        <f t="shared" si="1"/>
        <v>1064437.6238490001</v>
      </c>
      <c r="E13" s="109">
        <f t="shared" si="1"/>
        <v>2234526.0947759999</v>
      </c>
      <c r="F13" s="109">
        <f t="shared" si="1"/>
        <v>105650.84707799998</v>
      </c>
      <c r="G13" s="109"/>
      <c r="H13" s="108">
        <v>4.8129309005882304</v>
      </c>
      <c r="I13" s="108">
        <v>1.0524598710687894</v>
      </c>
      <c r="J13" s="108">
        <v>4.0144563437744862</v>
      </c>
      <c r="K13" s="108">
        <v>4.4310466083981925</v>
      </c>
      <c r="L13" s="108">
        <v>13.598879530709462</v>
      </c>
    </row>
    <row r="14" spans="1:152" ht="9.9" customHeight="1" x14ac:dyDescent="0.2">
      <c r="A14" s="105"/>
      <c r="B14" s="106"/>
      <c r="C14" s="106"/>
      <c r="D14" s="106"/>
      <c r="E14" s="106"/>
      <c r="F14" s="106"/>
      <c r="G14" s="107"/>
      <c r="H14" s="108"/>
      <c r="I14" s="108"/>
      <c r="J14" s="108"/>
      <c r="K14" s="108"/>
      <c r="L14" s="108"/>
    </row>
    <row r="15" spans="1:152" ht="15" customHeight="1" x14ac:dyDescent="0.25">
      <c r="A15" s="32">
        <v>2022</v>
      </c>
      <c r="B15" s="33"/>
      <c r="C15" s="33"/>
      <c r="D15" s="33"/>
      <c r="E15" s="33"/>
      <c r="F15" s="33"/>
      <c r="G15" s="34"/>
      <c r="H15" s="34"/>
      <c r="I15" s="34"/>
      <c r="J15" s="34"/>
      <c r="K15" s="34"/>
      <c r="L15" s="34"/>
    </row>
    <row r="16" spans="1:152" ht="15" customHeight="1" x14ac:dyDescent="0.2">
      <c r="A16" s="102" t="s">
        <v>36</v>
      </c>
      <c r="B16" s="110">
        <v>344289.86149699998</v>
      </c>
      <c r="C16" s="110">
        <v>282219.87445299997</v>
      </c>
      <c r="D16" s="110">
        <v>280655.824027</v>
      </c>
      <c r="E16" s="110">
        <v>624945.68552399997</v>
      </c>
      <c r="F16" s="110">
        <v>63634.037469999981</v>
      </c>
      <c r="G16" s="107"/>
      <c r="H16" s="108">
        <v>21.782330028186632</v>
      </c>
      <c r="I16" s="108">
        <v>22.011861333686518</v>
      </c>
      <c r="J16" s="108">
        <v>25.514151315780403</v>
      </c>
      <c r="K16" s="108">
        <v>23.430424686930316</v>
      </c>
      <c r="L16" s="108">
        <v>7.6640027392908259</v>
      </c>
    </row>
    <row r="17" spans="1:12" ht="15" customHeight="1" x14ac:dyDescent="0.2">
      <c r="A17" s="102" t="s">
        <v>37</v>
      </c>
      <c r="B17" s="110">
        <v>392347.97983700002</v>
      </c>
      <c r="C17" s="110">
        <v>310278.258134</v>
      </c>
      <c r="D17" s="110">
        <v>332992.31774900004</v>
      </c>
      <c r="E17" s="110">
        <v>725340.29758600006</v>
      </c>
      <c r="F17" s="110">
        <v>59355.662087999983</v>
      </c>
      <c r="G17" s="107"/>
      <c r="H17" s="108">
        <v>29.344659873293725</v>
      </c>
      <c r="I17" s="108">
        <v>24.830338585753438</v>
      </c>
      <c r="J17" s="108">
        <v>34.791718223101078</v>
      </c>
      <c r="K17" s="108">
        <v>31.789623735042756</v>
      </c>
      <c r="L17" s="108">
        <v>5.4402823553297726</v>
      </c>
    </row>
    <row r="18" spans="1:12" ht="15" customHeight="1" x14ac:dyDescent="0.2">
      <c r="A18" s="102" t="s">
        <v>38</v>
      </c>
      <c r="B18" s="110">
        <v>420094.02080300008</v>
      </c>
      <c r="C18" s="110">
        <v>319466.80783900002</v>
      </c>
      <c r="D18" s="110">
        <v>355128.46879700001</v>
      </c>
      <c r="E18" s="110">
        <v>775222.48960000009</v>
      </c>
      <c r="F18" s="110">
        <v>64965.552006000071</v>
      </c>
      <c r="G18" s="107"/>
      <c r="H18" s="108">
        <v>38.468368424574415</v>
      </c>
      <c r="I18" s="108">
        <v>31.314921421889675</v>
      </c>
      <c r="J18" s="108">
        <v>46.469291600993628</v>
      </c>
      <c r="K18" s="108">
        <v>42.02230104428282</v>
      </c>
      <c r="L18" s="108">
        <v>6.628617960118623</v>
      </c>
    </row>
    <row r="19" spans="1:12" ht="15" customHeight="1" x14ac:dyDescent="0.2">
      <c r="A19" s="102" t="s">
        <v>39</v>
      </c>
      <c r="B19" s="110">
        <v>393277.41249699995</v>
      </c>
      <c r="C19" s="110">
        <v>310069.08584399999</v>
      </c>
      <c r="D19" s="110">
        <v>325034.78158300003</v>
      </c>
      <c r="E19" s="110">
        <v>718312.19408000004</v>
      </c>
      <c r="F19" s="110">
        <v>68242.630913999921</v>
      </c>
      <c r="G19" s="107"/>
      <c r="H19" s="108">
        <v>11.856400017796263</v>
      </c>
      <c r="I19" s="108">
        <v>7.3450440655738651</v>
      </c>
      <c r="J19" s="108">
        <v>18.523056978578165</v>
      </c>
      <c r="K19" s="108">
        <v>14.777722250821142</v>
      </c>
      <c r="L19" s="108">
        <v>-11.778500331394573</v>
      </c>
    </row>
    <row r="20" spans="1:12" ht="9.9" customHeight="1" x14ac:dyDescent="0.2">
      <c r="A20" s="107"/>
      <c r="B20" s="110"/>
      <c r="C20" s="110"/>
      <c r="D20" s="110"/>
      <c r="E20" s="110"/>
      <c r="F20" s="110"/>
      <c r="G20" s="107"/>
      <c r="H20" s="108"/>
      <c r="I20" s="108"/>
      <c r="J20" s="108"/>
      <c r="K20" s="108"/>
      <c r="L20" s="108"/>
    </row>
    <row r="21" spans="1:12" ht="15" customHeight="1" x14ac:dyDescent="0.25">
      <c r="A21" s="32">
        <v>2023</v>
      </c>
      <c r="B21" s="33"/>
      <c r="C21" s="33"/>
      <c r="D21" s="33"/>
      <c r="E21" s="33"/>
      <c r="F21" s="33"/>
      <c r="G21" s="34"/>
      <c r="H21" s="34"/>
      <c r="I21" s="34"/>
      <c r="J21" s="34"/>
      <c r="K21" s="34"/>
      <c r="L21" s="34"/>
    </row>
    <row r="22" spans="1:12" ht="15" customHeight="1" x14ac:dyDescent="0.2">
      <c r="A22" s="107" t="s">
        <v>36</v>
      </c>
      <c r="B22" s="110">
        <v>355092.46169999999</v>
      </c>
      <c r="C22" s="110">
        <v>276446.49450500001</v>
      </c>
      <c r="D22" s="110">
        <v>291679.941781</v>
      </c>
      <c r="E22" s="110">
        <v>646772.4034810001</v>
      </c>
      <c r="F22" s="110">
        <v>63412.519918999998</v>
      </c>
      <c r="G22" s="107"/>
      <c r="H22" s="108">
        <v>3.1376469106669114</v>
      </c>
      <c r="I22" s="108">
        <v>-2.0457028262768358</v>
      </c>
      <c r="J22" s="108">
        <v>3.9279846738329045</v>
      </c>
      <c r="K22" s="108">
        <v>3.4925783892241804</v>
      </c>
      <c r="L22" s="108">
        <v>-0.34811173360548781</v>
      </c>
    </row>
    <row r="23" spans="1:12" ht="15" customHeight="1" x14ac:dyDescent="0.2">
      <c r="A23" s="107" t="s">
        <v>37</v>
      </c>
      <c r="B23" s="110">
        <v>348623.39007900003</v>
      </c>
      <c r="C23" s="110">
        <v>267559.95858600002</v>
      </c>
      <c r="D23" s="110">
        <v>292800.07012699998</v>
      </c>
      <c r="E23" s="110">
        <v>641423.46020600002</v>
      </c>
      <c r="F23" s="110">
        <v>55823.31995200002</v>
      </c>
      <c r="G23" s="107"/>
      <c r="H23" s="108">
        <v>-11.144339210352316</v>
      </c>
      <c r="I23" s="108">
        <v>-13.76773861143413</v>
      </c>
      <c r="J23" s="108">
        <v>-12.070022483910817</v>
      </c>
      <c r="K23" s="108">
        <v>-11.569305836072127</v>
      </c>
      <c r="L23" s="108">
        <v>-5.9511460435955632</v>
      </c>
    </row>
    <row r="24" spans="1:12" ht="15" customHeight="1" x14ac:dyDescent="0.2">
      <c r="A24" s="107" t="s">
        <v>38</v>
      </c>
      <c r="B24" s="110">
        <v>356280.26074</v>
      </c>
      <c r="C24" s="110">
        <v>277863.11764399998</v>
      </c>
      <c r="D24" s="110">
        <v>297245.16094800003</v>
      </c>
      <c r="E24" s="110">
        <v>653525.42168799997</v>
      </c>
      <c r="F24" s="110">
        <v>59035.099792000008</v>
      </c>
      <c r="G24" s="107"/>
      <c r="H24" s="108">
        <v>-15.190351898134979</v>
      </c>
      <c r="I24" s="108">
        <v>-13.022852194387225</v>
      </c>
      <c r="J24" s="108">
        <v>-16.299258700683744</v>
      </c>
      <c r="K24" s="108">
        <v>-15.698340740191046</v>
      </c>
      <c r="L24" s="108">
        <v>-9.128610518775151</v>
      </c>
    </row>
    <row r="25" spans="1:12" ht="15" customHeight="1" x14ac:dyDescent="0.2">
      <c r="A25" s="107" t="s">
        <v>39</v>
      </c>
      <c r="B25" s="110">
        <v>366202.591839</v>
      </c>
      <c r="C25" s="110">
        <v>289195.15409700002</v>
      </c>
      <c r="D25" s="110">
        <v>329318.86779300001</v>
      </c>
      <c r="E25" s="110">
        <v>695521.45963200007</v>
      </c>
      <c r="F25" s="110">
        <v>36883.724045999988</v>
      </c>
      <c r="G25" s="107"/>
      <c r="H25" s="108">
        <v>-6.8844077482345849</v>
      </c>
      <c r="I25" s="108">
        <v>-6.7320260870836783</v>
      </c>
      <c r="J25" s="108">
        <v>1.3180393154035444</v>
      </c>
      <c r="K25" s="108">
        <v>-3.1728174233753466</v>
      </c>
      <c r="L25" s="108">
        <v>-45.952077825836987</v>
      </c>
    </row>
    <row r="26" spans="1:12" ht="9.9" customHeight="1" x14ac:dyDescent="0.2">
      <c r="A26" s="102"/>
      <c r="B26" s="110"/>
      <c r="C26" s="110"/>
      <c r="D26" s="110"/>
      <c r="E26" s="110"/>
      <c r="F26" s="110"/>
      <c r="G26" s="107"/>
      <c r="H26" s="107"/>
      <c r="I26" s="107"/>
      <c r="J26" s="107"/>
      <c r="K26" s="107"/>
      <c r="L26" s="107"/>
    </row>
    <row r="27" spans="1:12" ht="15" customHeight="1" x14ac:dyDescent="0.25">
      <c r="A27" s="32">
        <v>2024</v>
      </c>
      <c r="B27" s="33"/>
      <c r="C27" s="33"/>
      <c r="D27" s="33"/>
      <c r="E27" s="33"/>
      <c r="F27" s="33"/>
      <c r="G27" s="34"/>
      <c r="H27" s="34"/>
      <c r="I27" s="34"/>
      <c r="J27" s="34"/>
      <c r="K27" s="34"/>
      <c r="L27" s="34"/>
    </row>
    <row r="28" spans="1:12" ht="15" customHeight="1" x14ac:dyDescent="0.2">
      <c r="A28" s="107" t="s">
        <v>36</v>
      </c>
      <c r="B28" s="111">
        <v>362793.79156899999</v>
      </c>
      <c r="C28" s="111">
        <v>291017.62182200002</v>
      </c>
      <c r="D28" s="111">
        <v>328199.49640200002</v>
      </c>
      <c r="E28" s="111">
        <v>690993.28797099995</v>
      </c>
      <c r="F28" s="111">
        <v>34594.295167000004</v>
      </c>
      <c r="G28" s="24"/>
      <c r="H28" s="108">
        <v>2.168823813417498</v>
      </c>
      <c r="I28" s="108">
        <v>5.2708670960327417</v>
      </c>
      <c r="J28" s="108">
        <v>12.520420292876958</v>
      </c>
      <c r="K28" s="108">
        <v>6.8371631584771082</v>
      </c>
      <c r="L28" s="108">
        <v>-45.445638793113666</v>
      </c>
    </row>
    <row r="29" spans="1:12" ht="15" customHeight="1" x14ac:dyDescent="0.2">
      <c r="A29" s="107" t="s">
        <v>37</v>
      </c>
      <c r="B29" s="111">
        <v>369337.93617100001</v>
      </c>
      <c r="C29" s="111">
        <v>298560.81152300001</v>
      </c>
      <c r="D29" s="111">
        <v>336910.54232299997</v>
      </c>
      <c r="E29" s="111">
        <v>706248.47849400004</v>
      </c>
      <c r="F29" s="111">
        <v>32427.393848000007</v>
      </c>
      <c r="G29" s="111"/>
      <c r="H29" s="108">
        <v>5.9418119040452053</v>
      </c>
      <c r="I29" s="108">
        <v>11.586506852831489</v>
      </c>
      <c r="J29" s="108">
        <v>15.065048371357076</v>
      </c>
      <c r="K29" s="108">
        <v>10.106430822966901</v>
      </c>
      <c r="L29" s="108">
        <v>-41.910667663831397</v>
      </c>
    </row>
    <row r="30" spans="1:12" ht="15" customHeight="1" x14ac:dyDescent="0.2">
      <c r="A30" s="107" t="s">
        <v>38</v>
      </c>
      <c r="B30" s="111">
        <v>384227.161257</v>
      </c>
      <c r="C30" s="111">
        <v>311723.807791</v>
      </c>
      <c r="D30" s="111">
        <v>358245.426722</v>
      </c>
      <c r="E30" s="111">
        <v>742472.58797900006</v>
      </c>
      <c r="F30" s="111">
        <v>25981.734534999996</v>
      </c>
      <c r="G30" s="111"/>
      <c r="H30" s="108">
        <v>7.8440777097652914</v>
      </c>
      <c r="I30" s="108">
        <v>12.186104594990743</v>
      </c>
      <c r="J30" s="108">
        <v>20.52187008846591</v>
      </c>
      <c r="K30" s="108">
        <v>13.610360567345218</v>
      </c>
      <c r="L30" s="108">
        <v>-55.989344260377038</v>
      </c>
    </row>
    <row r="31" spans="1:12" ht="15" customHeight="1" x14ac:dyDescent="0.2">
      <c r="A31" s="107" t="s">
        <v>39</v>
      </c>
      <c r="B31" s="111">
        <v>392931.665018</v>
      </c>
      <c r="C31" s="111">
        <v>314757.33109500003</v>
      </c>
      <c r="D31" s="111">
        <v>346882.01409900002</v>
      </c>
      <c r="E31" s="111">
        <v>739813.67911699996</v>
      </c>
      <c r="F31" s="111">
        <v>46049.650918999992</v>
      </c>
      <c r="G31" s="111"/>
      <c r="H31" s="108">
        <v>7.2989852542472891</v>
      </c>
      <c r="I31" s="108">
        <v>8.8390751490345192</v>
      </c>
      <c r="J31" s="108">
        <v>5.3331734144791474</v>
      </c>
      <c r="K31" s="108">
        <v>6.368203147669214</v>
      </c>
      <c r="L31" s="108">
        <v>24.850871516034026</v>
      </c>
    </row>
    <row r="32" spans="1:12" ht="9.75" customHeight="1" x14ac:dyDescent="0.2">
      <c r="A32" s="107"/>
      <c r="B32" s="111"/>
      <c r="C32" s="111"/>
      <c r="D32" s="111"/>
      <c r="E32" s="111"/>
      <c r="F32" s="111"/>
      <c r="G32" s="111"/>
      <c r="H32" s="108"/>
      <c r="I32" s="108"/>
      <c r="J32" s="108"/>
      <c r="K32" s="108"/>
      <c r="L32" s="108"/>
    </row>
    <row r="33" spans="1:12" ht="15" customHeight="1" x14ac:dyDescent="0.25">
      <c r="A33" s="32">
        <v>2025</v>
      </c>
      <c r="B33" s="33"/>
      <c r="C33" s="33"/>
      <c r="D33" s="33"/>
      <c r="E33" s="33"/>
      <c r="F33" s="33"/>
      <c r="G33" s="34"/>
      <c r="H33" s="34"/>
      <c r="I33" s="34"/>
      <c r="J33" s="34"/>
      <c r="K33" s="34"/>
      <c r="L33" s="34"/>
    </row>
    <row r="34" spans="1:12" ht="15" customHeight="1" x14ac:dyDescent="0.2">
      <c r="A34" s="107" t="s">
        <v>36</v>
      </c>
      <c r="B34" s="111">
        <v>378359.48745400005</v>
      </c>
      <c r="C34" s="111">
        <v>304338.388798</v>
      </c>
      <c r="D34" s="111">
        <v>337314.872141</v>
      </c>
      <c r="E34" s="111">
        <v>715674.35959500005</v>
      </c>
      <c r="F34" s="111">
        <v>41044.615313000017</v>
      </c>
      <c r="G34" s="24"/>
      <c r="H34" s="108">
        <f t="shared" ref="H34:L35" si="2">(B34-B28)/B28*100</f>
        <v>4.2905077889238363</v>
      </c>
      <c r="I34" s="108">
        <f t="shared" si="2"/>
        <v>4.5773059695153409</v>
      </c>
      <c r="J34" s="108">
        <f t="shared" si="2"/>
        <v>2.7773887038007148</v>
      </c>
      <c r="K34" s="108">
        <f t="shared" si="2"/>
        <v>3.5718250891368895</v>
      </c>
      <c r="L34" s="108">
        <f t="shared" si="2"/>
        <v>18.645618055988219</v>
      </c>
    </row>
    <row r="35" spans="1:12" ht="15" customHeight="1" x14ac:dyDescent="0.2">
      <c r="A35" s="107" t="s">
        <v>37</v>
      </c>
      <c r="B35" s="111">
        <v>381666.70869999996</v>
      </c>
      <c r="C35" s="111">
        <v>295881.78213099996</v>
      </c>
      <c r="D35" s="111">
        <v>367372.375283</v>
      </c>
      <c r="E35" s="111">
        <v>749039.08398300002</v>
      </c>
      <c r="F35" s="111">
        <v>14294.333416999987</v>
      </c>
      <c r="G35" s="24"/>
      <c r="H35" s="108">
        <f t="shared" si="2"/>
        <v>3.3380737047525617</v>
      </c>
      <c r="I35" s="108">
        <f t="shared" si="2"/>
        <v>-0.89731447953063748</v>
      </c>
      <c r="J35" s="108">
        <f t="shared" si="2"/>
        <v>9.0415196716509758</v>
      </c>
      <c r="K35" s="108">
        <f t="shared" si="2"/>
        <v>6.0588598477757296</v>
      </c>
      <c r="L35" s="108">
        <f t="shared" si="2"/>
        <v>-55.918957027496042</v>
      </c>
    </row>
    <row r="36" spans="1:12" ht="15" customHeight="1" x14ac:dyDescent="0.2">
      <c r="A36" s="107" t="s">
        <v>38</v>
      </c>
      <c r="B36" s="111">
        <v>410062.27477299992</v>
      </c>
      <c r="C36" s="111">
        <v>310567.91461199999</v>
      </c>
      <c r="D36" s="111">
        <v>359750.37642500002</v>
      </c>
      <c r="E36" s="111">
        <v>769812.65119799995</v>
      </c>
      <c r="F36" s="111">
        <v>50311.898347999973</v>
      </c>
      <c r="G36" s="24"/>
      <c r="H36" s="108">
        <f t="shared" ref="H36" si="3">(B36-B30)/B30*100</f>
        <v>6.7239165059232917</v>
      </c>
      <c r="I36" s="108">
        <f t="shared" ref="I36" si="4">(C36-C30)/C30*100</f>
        <v>-0.37080683287912108</v>
      </c>
      <c r="J36" s="108">
        <f t="shared" ref="J36" si="5">(D36-D30)/D30*100</f>
        <v>0.42008902019225713</v>
      </c>
      <c r="K36" s="108">
        <f t="shared" ref="K36" si="6">(E36-E30)/E30*100</f>
        <v>3.6822993416388816</v>
      </c>
      <c r="L36" s="108">
        <f t="shared" ref="L36" si="7">(F36-F30)/F30*100</f>
        <v>93.643339247519492</v>
      </c>
    </row>
    <row r="37" spans="1:12" ht="9.75" customHeight="1" x14ac:dyDescent="0.2">
      <c r="A37" s="107"/>
      <c r="B37" s="111"/>
      <c r="C37" s="111"/>
      <c r="D37" s="111"/>
      <c r="E37" s="111"/>
      <c r="F37" s="111"/>
      <c r="G37" s="111"/>
      <c r="H37" s="108"/>
      <c r="I37" s="108"/>
      <c r="J37" s="108"/>
      <c r="K37" s="108"/>
      <c r="L37" s="108"/>
    </row>
    <row r="38" spans="1:12" ht="15" customHeight="1" x14ac:dyDescent="0.25">
      <c r="A38" s="32" t="s">
        <v>132</v>
      </c>
      <c r="B38" s="33"/>
      <c r="C38" s="33"/>
      <c r="D38" s="33"/>
      <c r="E38" s="33"/>
      <c r="F38" s="33"/>
      <c r="G38" s="34"/>
      <c r="H38" s="34"/>
      <c r="I38" s="34"/>
      <c r="J38" s="34"/>
      <c r="K38" s="34"/>
      <c r="L38" s="34"/>
    </row>
    <row r="39" spans="1:12" ht="15" customHeight="1" x14ac:dyDescent="0.2">
      <c r="A39" s="102" t="s">
        <v>40</v>
      </c>
      <c r="B39" s="111">
        <v>111060.00939799999</v>
      </c>
      <c r="C39" s="111">
        <v>91390.607028999992</v>
      </c>
      <c r="D39" s="111">
        <v>92822.474442999999</v>
      </c>
      <c r="E39" s="111">
        <v>203882.48384100001</v>
      </c>
      <c r="F39" s="111">
        <v>18237.534954999996</v>
      </c>
      <c r="G39" s="111"/>
      <c r="H39" s="108">
        <v>23.844797633476635</v>
      </c>
      <c r="I39" s="108">
        <v>26.563956131346721</v>
      </c>
      <c r="J39" s="108">
        <v>27.053650175175996</v>
      </c>
      <c r="K39" s="108">
        <v>25.285373756514655</v>
      </c>
      <c r="L39" s="108">
        <v>9.7386267948785257</v>
      </c>
    </row>
    <row r="40" spans="1:12" ht="15" customHeight="1" x14ac:dyDescent="0.2">
      <c r="A40" s="102" t="s">
        <v>41</v>
      </c>
      <c r="B40" s="111">
        <v>101741.736349</v>
      </c>
      <c r="C40" s="111">
        <v>83898.871218999993</v>
      </c>
      <c r="D40" s="111">
        <v>82589.281335000007</v>
      </c>
      <c r="E40" s="111">
        <v>184331.01768400002</v>
      </c>
      <c r="F40" s="111">
        <v>19152.455013999992</v>
      </c>
      <c r="G40" s="111"/>
      <c r="H40" s="108">
        <v>15.873280158207073</v>
      </c>
      <c r="I40" s="108">
        <v>16.991308493967257</v>
      </c>
      <c r="J40" s="108">
        <v>18.52636215527874</v>
      </c>
      <c r="K40" s="108">
        <v>17.047155138527451</v>
      </c>
      <c r="L40" s="108">
        <v>5.6732807952020288</v>
      </c>
    </row>
    <row r="41" spans="1:12" ht="15" customHeight="1" x14ac:dyDescent="0.2">
      <c r="A41" s="102" t="s">
        <v>42</v>
      </c>
      <c r="B41" s="111">
        <v>131488.11575</v>
      </c>
      <c r="C41" s="111">
        <v>106930.396205</v>
      </c>
      <c r="D41" s="111">
        <v>105244.068249</v>
      </c>
      <c r="E41" s="111">
        <v>236732.183999</v>
      </c>
      <c r="F41" s="111">
        <v>26244.047500999994</v>
      </c>
      <c r="G41" s="111"/>
      <c r="H41" s="108">
        <v>24.955289871458948</v>
      </c>
      <c r="I41" s="108">
        <v>22.370518875425972</v>
      </c>
      <c r="J41" s="108">
        <v>30.144432641425738</v>
      </c>
      <c r="K41" s="108">
        <v>27.210216101134233</v>
      </c>
      <c r="L41" s="108">
        <v>7.7297620541802923</v>
      </c>
    </row>
    <row r="42" spans="1:12" ht="15" customHeight="1" x14ac:dyDescent="0.2">
      <c r="A42" s="102" t="s">
        <v>43</v>
      </c>
      <c r="B42" s="111">
        <v>127482.872603</v>
      </c>
      <c r="C42" s="111">
        <v>103415.757575</v>
      </c>
      <c r="D42" s="111">
        <v>104107.46582700001</v>
      </c>
      <c r="E42" s="111">
        <v>231590.33843</v>
      </c>
      <c r="F42" s="111">
        <v>23375.406775999989</v>
      </c>
      <c r="G42" s="102"/>
      <c r="H42" s="108">
        <v>20.687096971318564</v>
      </c>
      <c r="I42" s="108">
        <v>21.559072154862243</v>
      </c>
      <c r="J42" s="108">
        <v>22.058361572281765</v>
      </c>
      <c r="K42" s="108">
        <v>21.299693979973849</v>
      </c>
      <c r="L42" s="112">
        <v>14.936229331721758</v>
      </c>
    </row>
    <row r="43" spans="1:12" ht="15" customHeight="1" x14ac:dyDescent="0.2">
      <c r="A43" s="102" t="s">
        <v>44</v>
      </c>
      <c r="B43" s="111">
        <v>120589.64189</v>
      </c>
      <c r="C43" s="111">
        <v>96240.941128999984</v>
      </c>
      <c r="D43" s="111">
        <v>107791.338885</v>
      </c>
      <c r="E43" s="111">
        <v>228380.980775</v>
      </c>
      <c r="F43" s="111">
        <v>12798.303004999994</v>
      </c>
      <c r="G43" s="102"/>
      <c r="H43" s="108">
        <v>30.525932447262587</v>
      </c>
      <c r="I43" s="108">
        <v>22.099374836760134</v>
      </c>
      <c r="J43" s="108">
        <v>37.258456263572029</v>
      </c>
      <c r="K43" s="108">
        <v>33.619302825215598</v>
      </c>
      <c r="L43" s="108">
        <v>-7.6324334918338179</v>
      </c>
    </row>
    <row r="44" spans="1:12" ht="15" customHeight="1" x14ac:dyDescent="0.2">
      <c r="A44" s="102" t="s">
        <v>45</v>
      </c>
      <c r="B44" s="111">
        <v>144275.465344</v>
      </c>
      <c r="C44" s="111">
        <v>110621.55943000001</v>
      </c>
      <c r="D44" s="111">
        <v>121093.513037</v>
      </c>
      <c r="E44" s="111">
        <v>265368.97838099999</v>
      </c>
      <c r="F44" s="111">
        <v>23181.952307</v>
      </c>
      <c r="G44" s="102"/>
      <c r="H44" s="108">
        <v>36.99178575444337</v>
      </c>
      <c r="I44" s="108">
        <v>30.660003245451634</v>
      </c>
      <c r="J44" s="108">
        <v>45.514870549863303</v>
      </c>
      <c r="K44" s="108">
        <v>40.753798672938061</v>
      </c>
      <c r="L44" s="108">
        <v>4.8976287127345728</v>
      </c>
    </row>
    <row r="45" spans="1:12" ht="15" customHeight="1" x14ac:dyDescent="0.2">
      <c r="A45" s="102" t="s">
        <v>46</v>
      </c>
      <c r="B45" s="111">
        <v>134325.516668</v>
      </c>
      <c r="C45" s="111">
        <v>102359.09190499999</v>
      </c>
      <c r="D45" s="111">
        <v>118486.734147</v>
      </c>
      <c r="E45" s="111">
        <v>252812.25081499998</v>
      </c>
      <c r="F45" s="111">
        <v>15838.782521000001</v>
      </c>
      <c r="G45" s="102"/>
      <c r="H45" s="108">
        <v>38.302465678175309</v>
      </c>
      <c r="I45" s="108">
        <v>33.764303711898222</v>
      </c>
      <c r="J45" s="108">
        <v>41.791363512138823</v>
      </c>
      <c r="K45" s="108">
        <v>39.915997219279937</v>
      </c>
      <c r="L45" s="108">
        <v>16.802467449995433</v>
      </c>
    </row>
    <row r="46" spans="1:12" ht="15" customHeight="1" x14ac:dyDescent="0.2">
      <c r="A46" s="102" t="s">
        <v>47</v>
      </c>
      <c r="B46" s="111">
        <v>141518.88425100001</v>
      </c>
      <c r="C46" s="111">
        <v>106661.33740999999</v>
      </c>
      <c r="D46" s="111">
        <v>124231.33867300001</v>
      </c>
      <c r="E46" s="111">
        <v>265750.222924</v>
      </c>
      <c r="F46" s="111">
        <v>17287.545578000005</v>
      </c>
      <c r="G46" s="102"/>
      <c r="H46" s="108">
        <v>48.374733564609322</v>
      </c>
      <c r="I46" s="108">
        <v>35.061271387999462</v>
      </c>
      <c r="J46" s="108">
        <v>67.326150725706384</v>
      </c>
      <c r="K46" s="108">
        <v>56.669816517416074</v>
      </c>
      <c r="L46" s="108">
        <v>-18.201653450312939</v>
      </c>
    </row>
    <row r="47" spans="1:12" ht="15" customHeight="1" x14ac:dyDescent="0.2">
      <c r="A47" s="102" t="s">
        <v>48</v>
      </c>
      <c r="B47" s="111">
        <v>144249.61988400001</v>
      </c>
      <c r="C47" s="111">
        <v>110446.378524</v>
      </c>
      <c r="D47" s="111">
        <v>112410.39597699999</v>
      </c>
      <c r="E47" s="111">
        <v>256660.01586099999</v>
      </c>
      <c r="F47" s="111">
        <v>31839.223907000021</v>
      </c>
      <c r="G47" s="102"/>
      <c r="H47" s="108">
        <v>30.092384141377053</v>
      </c>
      <c r="I47" s="108">
        <v>25.809748183461728</v>
      </c>
      <c r="J47" s="108">
        <v>32.794057036750544</v>
      </c>
      <c r="K47" s="108">
        <v>31.261994989887569</v>
      </c>
      <c r="L47" s="108">
        <v>21.374228588521458</v>
      </c>
    </row>
    <row r="48" spans="1:12" ht="15" customHeight="1" x14ac:dyDescent="0.2">
      <c r="A48" s="102" t="s">
        <v>49</v>
      </c>
      <c r="B48" s="111">
        <v>131977.237731</v>
      </c>
      <c r="C48" s="111">
        <v>101552.431839</v>
      </c>
      <c r="D48" s="111">
        <v>113518.137284</v>
      </c>
      <c r="E48" s="111">
        <v>245495.375015</v>
      </c>
      <c r="F48" s="111">
        <v>18459.100447000004</v>
      </c>
      <c r="G48" s="102"/>
      <c r="H48" s="108">
        <v>15.275924684630427</v>
      </c>
      <c r="I48" s="108">
        <v>11.134401439733912</v>
      </c>
      <c r="J48" s="108">
        <v>29.136632463519174</v>
      </c>
      <c r="K48" s="108">
        <v>21.296035686849422</v>
      </c>
      <c r="L48" s="108">
        <v>-30.559643255143946</v>
      </c>
    </row>
    <row r="49" spans="1:12" ht="15" customHeight="1" x14ac:dyDescent="0.2">
      <c r="A49" s="102" t="s">
        <v>50</v>
      </c>
      <c r="B49" s="111">
        <v>129693.918792</v>
      </c>
      <c r="C49" s="111">
        <v>103512.51386900002</v>
      </c>
      <c r="D49" s="111">
        <v>107890.405297</v>
      </c>
      <c r="E49" s="111">
        <v>237584.324089</v>
      </c>
      <c r="F49" s="111">
        <v>21803.513494999992</v>
      </c>
      <c r="G49" s="102"/>
      <c r="H49" s="108">
        <v>15.108957462332709</v>
      </c>
      <c r="I49" s="108">
        <v>9.8617238790357913</v>
      </c>
      <c r="J49" s="108">
        <v>15.534590049252531</v>
      </c>
      <c r="K49" s="108">
        <v>15.301853885796756</v>
      </c>
      <c r="L49" s="108">
        <v>13.048125646069813</v>
      </c>
    </row>
    <row r="50" spans="1:12" ht="15" customHeight="1" x14ac:dyDescent="0.2">
      <c r="A50" s="102" t="s">
        <v>51</v>
      </c>
      <c r="B50" s="111">
        <v>131606.255974</v>
      </c>
      <c r="C50" s="111">
        <v>105004.140136</v>
      </c>
      <c r="D50" s="111">
        <v>103626.239002</v>
      </c>
      <c r="E50" s="111">
        <v>235232.49497599999</v>
      </c>
      <c r="F50" s="111">
        <v>27980.016971999998</v>
      </c>
      <c r="G50" s="102"/>
      <c r="H50" s="108">
        <v>5.7650529224131866</v>
      </c>
      <c r="I50" s="108">
        <v>1.6950196081564057</v>
      </c>
      <c r="J50" s="108">
        <v>11.487793783682431</v>
      </c>
      <c r="K50" s="108">
        <v>8.2120001599250543</v>
      </c>
      <c r="L50" s="108">
        <v>-11.129808627157166</v>
      </c>
    </row>
    <row r="51" spans="1:12" ht="9.9" customHeight="1" x14ac:dyDescent="0.2">
      <c r="A51" s="102"/>
      <c r="B51" s="111"/>
      <c r="C51" s="111"/>
      <c r="D51" s="111"/>
      <c r="E51" s="106"/>
      <c r="F51" s="106"/>
      <c r="G51" s="102"/>
      <c r="H51" s="108"/>
      <c r="I51" s="108"/>
      <c r="J51" s="108"/>
      <c r="K51" s="108"/>
      <c r="L51" s="108"/>
    </row>
    <row r="52" spans="1:12" ht="15" customHeight="1" x14ac:dyDescent="0.25">
      <c r="A52" s="32">
        <v>2023</v>
      </c>
      <c r="B52" s="33"/>
      <c r="C52" s="33"/>
      <c r="D52" s="33"/>
      <c r="E52" s="33"/>
      <c r="F52" s="33"/>
      <c r="G52" s="34"/>
      <c r="H52" s="34"/>
      <c r="I52" s="34"/>
      <c r="J52" s="34"/>
      <c r="K52" s="34"/>
      <c r="L52" s="34"/>
    </row>
    <row r="53" spans="1:12" ht="15" customHeight="1" x14ac:dyDescent="0.2">
      <c r="A53" s="102" t="s">
        <v>40</v>
      </c>
      <c r="B53" s="111">
        <v>112665.503447</v>
      </c>
      <c r="C53" s="111">
        <v>86053.172638000004</v>
      </c>
      <c r="D53" s="111">
        <v>94508.322193999993</v>
      </c>
      <c r="E53" s="111">
        <v>207173.825641</v>
      </c>
      <c r="F53" s="111">
        <v>18157.181253000002</v>
      </c>
      <c r="G53" s="102"/>
      <c r="H53" s="108">
        <v>1.4456095021984692</v>
      </c>
      <c r="I53" s="108">
        <v>-5.8513924601716258</v>
      </c>
      <c r="J53" s="108">
        <v>1.8162064318111144</v>
      </c>
      <c r="K53" s="108">
        <v>1.6143327950461817</v>
      </c>
      <c r="L53" s="108">
        <v>-0.44059519117172868</v>
      </c>
    </row>
    <row r="54" spans="1:12" ht="15" customHeight="1" x14ac:dyDescent="0.2">
      <c r="A54" s="102" t="s">
        <v>41</v>
      </c>
      <c r="B54" s="111">
        <v>112682.12675900001</v>
      </c>
      <c r="C54" s="111">
        <v>87854.017988000007</v>
      </c>
      <c r="D54" s="111">
        <v>92702.965465000001</v>
      </c>
      <c r="E54" s="111">
        <v>205385.09222400002</v>
      </c>
      <c r="F54" s="111">
        <v>19979.161294000005</v>
      </c>
      <c r="G54" s="102"/>
      <c r="H54" s="108">
        <v>10.753099762787308</v>
      </c>
      <c r="I54" s="108">
        <v>4.7141835301644903</v>
      </c>
      <c r="J54" s="108">
        <v>12.245758731059423</v>
      </c>
      <c r="K54" s="108">
        <v>11.42188374183077</v>
      </c>
      <c r="L54" s="108">
        <v>4.3164507077328222</v>
      </c>
    </row>
    <row r="55" spans="1:12" ht="15" customHeight="1" x14ac:dyDescent="0.2">
      <c r="A55" s="102" t="s">
        <v>42</v>
      </c>
      <c r="B55" s="111">
        <v>129744.831494</v>
      </c>
      <c r="C55" s="111">
        <v>102539.303879</v>
      </c>
      <c r="D55" s="111">
        <v>104468.65412200001</v>
      </c>
      <c r="E55" s="111">
        <v>234213.48561600002</v>
      </c>
      <c r="F55" s="111">
        <v>25276.177371999991</v>
      </c>
      <c r="G55" s="102"/>
      <c r="H55" s="108">
        <v>-1.3258112689929538</v>
      </c>
      <c r="I55" s="108">
        <v>-4.1064958906368227</v>
      </c>
      <c r="J55" s="108">
        <v>-0.73677703636980418</v>
      </c>
      <c r="K55" s="108">
        <v>-1.063944217661009</v>
      </c>
      <c r="L55" s="108">
        <v>-3.6879605897799235</v>
      </c>
    </row>
    <row r="56" spans="1:12" ht="15" customHeight="1" x14ac:dyDescent="0.2">
      <c r="A56" s="102" t="s">
        <v>43</v>
      </c>
      <c r="B56" s="111">
        <v>105165.660262</v>
      </c>
      <c r="C56" s="111">
        <v>80176.111573999995</v>
      </c>
      <c r="D56" s="111">
        <v>93820.563188</v>
      </c>
      <c r="E56" s="111">
        <v>198986.22344999999</v>
      </c>
      <c r="F56" s="111">
        <v>11345.097074000005</v>
      </c>
      <c r="G56" s="102"/>
      <c r="H56" s="108">
        <v>-17.50604758530897</v>
      </c>
      <c r="I56" s="108">
        <v>-22.472055077434366</v>
      </c>
      <c r="J56" s="108">
        <v>-9.8810422069961898</v>
      </c>
      <c r="K56" s="108">
        <v>-14.078357154719933</v>
      </c>
      <c r="L56" s="108">
        <v>-51.465669955107472</v>
      </c>
    </row>
    <row r="57" spans="1:12" ht="15" customHeight="1" x14ac:dyDescent="0.2">
      <c r="A57" s="102" t="s">
        <v>44</v>
      </c>
      <c r="B57" s="111">
        <v>119515.77106100001</v>
      </c>
      <c r="C57" s="111">
        <v>93622.857315999994</v>
      </c>
      <c r="D57" s="111">
        <v>104104.705103</v>
      </c>
      <c r="E57" s="111">
        <v>223620.47616399999</v>
      </c>
      <c r="F57" s="111">
        <v>15411.065958000007</v>
      </c>
      <c r="G57" s="102"/>
      <c r="H57" s="108">
        <v>-0.8905166415367255</v>
      </c>
      <c r="I57" s="108">
        <v>-2.7203431120761254</v>
      </c>
      <c r="J57" s="108">
        <v>-3.4201577048163263</v>
      </c>
      <c r="K57" s="108">
        <v>-2.0844575563365502</v>
      </c>
      <c r="L57" s="108">
        <v>20.414917133773653</v>
      </c>
    </row>
    <row r="58" spans="1:12" ht="15" customHeight="1" x14ac:dyDescent="0.2">
      <c r="A58" s="102" t="s">
        <v>45</v>
      </c>
      <c r="B58" s="111">
        <v>123941.95875600001</v>
      </c>
      <c r="C58" s="111">
        <v>93760.989696000004</v>
      </c>
      <c r="D58" s="111">
        <v>94874.801835999999</v>
      </c>
      <c r="E58" s="111">
        <v>218816.76059200001</v>
      </c>
      <c r="F58" s="111">
        <v>29067.156920000009</v>
      </c>
      <c r="G58" s="102"/>
      <c r="H58" s="108">
        <v>-14.093530413863679</v>
      </c>
      <c r="I58" s="108">
        <v>-15.241667013986698</v>
      </c>
      <c r="J58" s="108">
        <v>-21.651623231864534</v>
      </c>
      <c r="K58" s="108">
        <v>-17.542449035683163</v>
      </c>
      <c r="L58" s="108">
        <v>25.387010270152778</v>
      </c>
    </row>
    <row r="59" spans="1:12" ht="15" customHeight="1" x14ac:dyDescent="0.2">
      <c r="A59" s="102" t="s">
        <v>46</v>
      </c>
      <c r="B59" s="111">
        <v>116765.36466200001</v>
      </c>
      <c r="C59" s="111">
        <v>89039.854288000002</v>
      </c>
      <c r="D59" s="111">
        <v>99458.206325000006</v>
      </c>
      <c r="E59" s="111">
        <v>216223.57098700001</v>
      </c>
      <c r="F59" s="111">
        <v>17307.158337000001</v>
      </c>
      <c r="G59" s="102"/>
      <c r="H59" s="108">
        <v>-13.072834143196932</v>
      </c>
      <c r="I59" s="108">
        <v>-13.012266296150463</v>
      </c>
      <c r="J59" s="108">
        <v>-16.059627230836103</v>
      </c>
      <c r="K59" s="108">
        <v>-14.47266883232427</v>
      </c>
      <c r="L59" s="108">
        <v>9.2707619039098468</v>
      </c>
    </row>
    <row r="60" spans="1:12" ht="15" customHeight="1" x14ac:dyDescent="0.2">
      <c r="A60" s="102" t="s">
        <v>47</v>
      </c>
      <c r="B60" s="111">
        <v>115180.797911</v>
      </c>
      <c r="C60" s="111">
        <v>92098.632293000002</v>
      </c>
      <c r="D60" s="111">
        <v>97850.425300000003</v>
      </c>
      <c r="E60" s="111">
        <v>213031.223211</v>
      </c>
      <c r="F60" s="111">
        <v>17330.372610999999</v>
      </c>
      <c r="G60" s="102"/>
      <c r="H60" s="108">
        <v>-18.611004799392276</v>
      </c>
      <c r="I60" s="108">
        <v>-13.653218186287875</v>
      </c>
      <c r="J60" s="108">
        <v>-21.235312808179163</v>
      </c>
      <c r="K60" s="108">
        <v>-19.837800748741696</v>
      </c>
      <c r="L60" s="108">
        <v>0.24773344953314519</v>
      </c>
    </row>
    <row r="61" spans="1:12" ht="15" customHeight="1" x14ac:dyDescent="0.2">
      <c r="A61" s="102" t="s">
        <v>48</v>
      </c>
      <c r="B61" s="111">
        <v>124334.098167</v>
      </c>
      <c r="C61" s="111">
        <v>96724.631062999993</v>
      </c>
      <c r="D61" s="111">
        <v>99936.529322999995</v>
      </c>
      <c r="E61" s="111">
        <v>224270.62748999998</v>
      </c>
      <c r="F61" s="111">
        <v>24397.568844000009</v>
      </c>
      <c r="G61" s="102"/>
      <c r="H61" s="108">
        <v>-13.80629060445033</v>
      </c>
      <c r="I61" s="108">
        <v>-12.423899854732014</v>
      </c>
      <c r="J61" s="108">
        <v>-11.096719787867524</v>
      </c>
      <c r="K61" s="108">
        <v>-12.619569223646121</v>
      </c>
      <c r="L61" s="108">
        <v>-23.372601935073945</v>
      </c>
    </row>
    <row r="62" spans="1:12" ht="15" customHeight="1" x14ac:dyDescent="0.2">
      <c r="A62" s="102" t="s">
        <v>49</v>
      </c>
      <c r="B62" s="111">
        <v>126151.698556</v>
      </c>
      <c r="C62" s="111">
        <v>96392.111992999999</v>
      </c>
      <c r="D62" s="111">
        <v>113187.27726800001</v>
      </c>
      <c r="E62" s="111">
        <v>239338.97582400002</v>
      </c>
      <c r="F62" s="111">
        <v>12964.421287999998</v>
      </c>
      <c r="G62" s="102"/>
      <c r="H62" s="108">
        <v>-4.4140484186172984</v>
      </c>
      <c r="I62" s="108">
        <v>-5.0814340459922294</v>
      </c>
      <c r="J62" s="108">
        <v>-0.29146004675204013</v>
      </c>
      <c r="K62" s="108">
        <v>-2.5077454883310177</v>
      </c>
      <c r="L62" s="108">
        <v>-29.766776418907288</v>
      </c>
    </row>
    <row r="63" spans="1:12" ht="15" customHeight="1" x14ac:dyDescent="0.2">
      <c r="A63" s="102" t="s">
        <v>50</v>
      </c>
      <c r="B63" s="111">
        <v>121603.985323</v>
      </c>
      <c r="C63" s="111">
        <v>95539.674832000004</v>
      </c>
      <c r="D63" s="111">
        <v>109500.98892800001</v>
      </c>
      <c r="E63" s="111">
        <v>231104.97425100001</v>
      </c>
      <c r="F63" s="111">
        <v>12102.996394999995</v>
      </c>
      <c r="G63" s="102"/>
      <c r="H63" s="108">
        <v>-6.2377122569443193</v>
      </c>
      <c r="I63" s="108">
        <v>-7.7022948617497757</v>
      </c>
      <c r="J63" s="108">
        <v>1.4927959780727462</v>
      </c>
      <c r="K63" s="108">
        <v>-2.7271790185840734</v>
      </c>
      <c r="L63" s="108">
        <v>-44.490614332522746</v>
      </c>
    </row>
    <row r="64" spans="1:12" ht="15" customHeight="1" x14ac:dyDescent="0.2">
      <c r="A64" s="102" t="s">
        <v>51</v>
      </c>
      <c r="B64" s="111">
        <v>118446.90796</v>
      </c>
      <c r="C64" s="111">
        <v>97263.367272000003</v>
      </c>
      <c r="D64" s="111">
        <v>106630.601597</v>
      </c>
      <c r="E64" s="111">
        <v>225077.50955700001</v>
      </c>
      <c r="F64" s="111">
        <v>11816.306362999996</v>
      </c>
      <c r="G64" s="102"/>
      <c r="H64" s="108">
        <v>-9.999029238093172</v>
      </c>
      <c r="I64" s="108">
        <v>-7.371873960373609</v>
      </c>
      <c r="J64" s="108">
        <v>2.8992296004702189</v>
      </c>
      <c r="K64" s="108">
        <v>-4.3169994094719168</v>
      </c>
      <c r="L64" s="108">
        <v>-57.768766277644716</v>
      </c>
    </row>
    <row r="65" spans="1:12" ht="9.9" customHeight="1" x14ac:dyDescent="0.2">
      <c r="A65" s="102"/>
      <c r="B65" s="111"/>
      <c r="C65" s="111"/>
      <c r="D65" s="111"/>
      <c r="E65" s="111"/>
      <c r="F65" s="111"/>
      <c r="G65" s="102"/>
      <c r="H65" s="102"/>
      <c r="I65" s="102"/>
      <c r="J65" s="102"/>
      <c r="K65" s="102"/>
      <c r="L65" s="102"/>
    </row>
    <row r="66" spans="1:12" ht="15" customHeight="1" x14ac:dyDescent="0.25">
      <c r="A66" s="32">
        <v>2024</v>
      </c>
      <c r="B66" s="33"/>
      <c r="C66" s="33"/>
      <c r="D66" s="33"/>
      <c r="E66" s="33"/>
      <c r="F66" s="33"/>
      <c r="G66" s="34"/>
      <c r="H66" s="34"/>
      <c r="I66" s="34"/>
      <c r="J66" s="34"/>
      <c r="K66" s="34"/>
      <c r="L66" s="34"/>
    </row>
    <row r="67" spans="1:12" ht="15" customHeight="1" x14ac:dyDescent="0.2">
      <c r="A67" s="102" t="s">
        <v>40</v>
      </c>
      <c r="B67" s="111">
        <v>122381.41701400001</v>
      </c>
      <c r="C67" s="111">
        <v>94760.159646</v>
      </c>
      <c r="D67" s="111">
        <v>112237.98906199999</v>
      </c>
      <c r="E67" s="111">
        <v>234619.40607600001</v>
      </c>
      <c r="F67" s="111">
        <v>10143.427952000013</v>
      </c>
      <c r="G67" s="102"/>
      <c r="H67" s="108">
        <v>8.6236809580055382</v>
      </c>
      <c r="I67" s="108">
        <v>10.118147583736036</v>
      </c>
      <c r="J67" s="108">
        <v>18.759900140440326</v>
      </c>
      <c r="K67" s="108">
        <v>13.247609996138667</v>
      </c>
      <c r="L67" s="108">
        <v>-44.135448059571061</v>
      </c>
    </row>
    <row r="68" spans="1:12" ht="15" customHeight="1" x14ac:dyDescent="0.2">
      <c r="A68" s="102" t="s">
        <v>41</v>
      </c>
      <c r="B68" s="111">
        <v>111445.132959</v>
      </c>
      <c r="C68" s="111">
        <v>91682.737062</v>
      </c>
      <c r="D68" s="111">
        <v>100116.36493900001</v>
      </c>
      <c r="E68" s="111">
        <v>211561.497898</v>
      </c>
      <c r="F68" s="111">
        <v>11328.768019999989</v>
      </c>
      <c r="G68" s="102"/>
      <c r="H68" s="108">
        <v>-1.0977728550026782</v>
      </c>
      <c r="I68" s="108">
        <v>4.3580466342734132</v>
      </c>
      <c r="J68" s="108">
        <v>7.9969388647000015</v>
      </c>
      <c r="K68" s="108">
        <v>3.0072317358183818</v>
      </c>
      <c r="L68" s="108">
        <v>-43.297079125127439</v>
      </c>
    </row>
    <row r="69" spans="1:12" ht="15" customHeight="1" x14ac:dyDescent="0.2">
      <c r="A69" s="102" t="s">
        <v>42</v>
      </c>
      <c r="B69" s="111">
        <v>128967.24159600001</v>
      </c>
      <c r="C69" s="111">
        <v>104574.725114</v>
      </c>
      <c r="D69" s="111">
        <v>115845.142401</v>
      </c>
      <c r="E69" s="111">
        <v>244812.383997</v>
      </c>
      <c r="F69" s="111">
        <v>13122.099195000003</v>
      </c>
      <c r="G69" s="102"/>
      <c r="H69" s="108">
        <v>-0.59932244625555697</v>
      </c>
      <c r="I69" s="108">
        <v>1.9850156554620955</v>
      </c>
      <c r="J69" s="108">
        <v>10.889858182449991</v>
      </c>
      <c r="K69" s="108">
        <v>4.5253151641221834</v>
      </c>
      <c r="L69" s="108">
        <v>-48.085111914366543</v>
      </c>
    </row>
    <row r="70" spans="1:12" ht="15" customHeight="1" x14ac:dyDescent="0.2">
      <c r="A70" s="102" t="s">
        <v>43</v>
      </c>
      <c r="B70" s="111">
        <v>115155.15472200001</v>
      </c>
      <c r="C70" s="111">
        <v>92181.224682999993</v>
      </c>
      <c r="D70" s="111">
        <v>107087.740422</v>
      </c>
      <c r="E70" s="111">
        <v>222242.89514400001</v>
      </c>
      <c r="F70" s="111">
        <v>8067.414300000004</v>
      </c>
      <c r="G70" s="102"/>
      <c r="H70" s="108">
        <v>9.4988178033714608</v>
      </c>
      <c r="I70" s="108">
        <v>14.973428959472127</v>
      </c>
      <c r="J70" s="108">
        <v>14.141012144016765</v>
      </c>
      <c r="K70" s="108">
        <v>11.687578813637725</v>
      </c>
      <c r="L70" s="108">
        <v>-28.890742429270105</v>
      </c>
    </row>
    <row r="71" spans="1:12" ht="15" customHeight="1" x14ac:dyDescent="0.2">
      <c r="A71" s="102" t="s">
        <v>44</v>
      </c>
      <c r="B71" s="111">
        <v>128099.507021</v>
      </c>
      <c r="C71" s="111">
        <v>105866.328112</v>
      </c>
      <c r="D71" s="111">
        <v>118082.514928</v>
      </c>
      <c r="E71" s="111">
        <v>246182.02194900002</v>
      </c>
      <c r="F71" s="111">
        <v>10016.992092999993</v>
      </c>
      <c r="G71" s="102"/>
      <c r="H71" s="108">
        <v>7.1820947844773659</v>
      </c>
      <c r="I71" s="108">
        <v>13.077437654648058</v>
      </c>
      <c r="J71" s="108">
        <v>13.426684040044606</v>
      </c>
      <c r="K71" s="108">
        <v>10.089212835972013</v>
      </c>
      <c r="L71" s="108">
        <v>-35.001302828114277</v>
      </c>
    </row>
    <row r="72" spans="1:12" ht="15" customHeight="1" x14ac:dyDescent="0.2">
      <c r="A72" s="102" t="s">
        <v>45</v>
      </c>
      <c r="B72" s="111">
        <v>126083.274428</v>
      </c>
      <c r="C72" s="111">
        <v>100513.258728</v>
      </c>
      <c r="D72" s="111">
        <v>111740.28697299999</v>
      </c>
      <c r="E72" s="111">
        <v>237823.56140100001</v>
      </c>
      <c r="F72" s="111">
        <v>14342.98745500001</v>
      </c>
      <c r="G72" s="102"/>
      <c r="H72" s="108">
        <v>1.7276761586570748</v>
      </c>
      <c r="I72" s="108">
        <v>7.2015761073904905</v>
      </c>
      <c r="J72" s="108">
        <v>17.77656955337158</v>
      </c>
      <c r="K72" s="108">
        <v>8.6861722829539509</v>
      </c>
      <c r="L72" s="108">
        <v>-50.655691939616062</v>
      </c>
    </row>
    <row r="73" spans="1:12" ht="15" customHeight="1" x14ac:dyDescent="0.2">
      <c r="A73" s="102" t="s">
        <v>46</v>
      </c>
      <c r="B73" s="111">
        <v>131503.18371799999</v>
      </c>
      <c r="C73" s="111">
        <v>105427.451128</v>
      </c>
      <c r="D73" s="111">
        <v>124715.533014</v>
      </c>
      <c r="E73" s="111">
        <v>256218.716732</v>
      </c>
      <c r="F73" s="111">
        <v>6787.6507039999851</v>
      </c>
      <c r="G73" s="102"/>
      <c r="H73" s="108">
        <v>12.621738559770233</v>
      </c>
      <c r="I73" s="108">
        <v>18.404788474826347</v>
      </c>
      <c r="J73" s="108">
        <v>25.394914730783018</v>
      </c>
      <c r="K73" s="108">
        <v>18.497125712258544</v>
      </c>
      <c r="L73" s="108">
        <v>-60.781252636436292</v>
      </c>
    </row>
    <row r="74" spans="1:12" ht="15" customHeight="1" x14ac:dyDescent="0.2">
      <c r="A74" s="102" t="s">
        <v>47</v>
      </c>
      <c r="B74" s="111">
        <v>129094.08764100001</v>
      </c>
      <c r="C74" s="111">
        <v>106299.288443</v>
      </c>
      <c r="D74" s="111">
        <v>122739.87201399999</v>
      </c>
      <c r="E74" s="111">
        <v>251833.95965500001</v>
      </c>
      <c r="F74" s="111">
        <v>6354.2156270000123</v>
      </c>
      <c r="G74" s="102"/>
      <c r="H74" s="108">
        <v>12.079521918879896</v>
      </c>
      <c r="I74" s="108">
        <v>15.418965294535999</v>
      </c>
      <c r="J74" s="108">
        <v>25.436217203646628</v>
      </c>
      <c r="K74" s="108">
        <v>18.214577121198449</v>
      </c>
      <c r="L74" s="108">
        <v>-63.334800874582228</v>
      </c>
    </row>
    <row r="75" spans="1:12" ht="15" customHeight="1" x14ac:dyDescent="0.2">
      <c r="A75" s="102" t="s">
        <v>48</v>
      </c>
      <c r="B75" s="111">
        <v>123629.88989799999</v>
      </c>
      <c r="C75" s="111">
        <v>99997.068220000001</v>
      </c>
      <c r="D75" s="111">
        <v>110790.021694</v>
      </c>
      <c r="E75" s="111">
        <v>234419.91159199999</v>
      </c>
      <c r="F75" s="111">
        <v>12839.868203999999</v>
      </c>
      <c r="G75" s="102"/>
      <c r="H75" s="108">
        <v>-0.56638386362375726</v>
      </c>
      <c r="I75" s="108">
        <v>3.3832511130164553</v>
      </c>
      <c r="J75" s="108">
        <v>10.860385531221477</v>
      </c>
      <c r="K75" s="108">
        <v>4.5254629264603778</v>
      </c>
      <c r="L75" s="108">
        <v>-47.372345637800493</v>
      </c>
    </row>
    <row r="76" spans="1:12" ht="15" customHeight="1" x14ac:dyDescent="0.2">
      <c r="A76" s="102" t="s">
        <v>49</v>
      </c>
      <c r="B76" s="111">
        <v>128223.665311</v>
      </c>
      <c r="C76" s="111">
        <v>99528.071288000006</v>
      </c>
      <c r="D76" s="111">
        <v>116269.404542</v>
      </c>
      <c r="E76" s="111">
        <v>244493.06985299999</v>
      </c>
      <c r="F76" s="111">
        <v>11954.260769</v>
      </c>
      <c r="G76" s="102"/>
      <c r="H76" s="108">
        <v>1.6424406319667861</v>
      </c>
      <c r="I76" s="108">
        <v>3.2533360149093333</v>
      </c>
      <c r="J76" s="108">
        <v>2.7230333199925547</v>
      </c>
      <c r="K76" s="108">
        <v>2.1534704121029069</v>
      </c>
      <c r="L76" s="108">
        <v>-7.7917902894363085</v>
      </c>
    </row>
    <row r="77" spans="1:12" ht="15" customHeight="1" x14ac:dyDescent="0.2">
      <c r="A77" s="102" t="s">
        <v>50</v>
      </c>
      <c r="B77" s="111">
        <v>126104.829507</v>
      </c>
      <c r="C77" s="111">
        <v>104902.650123</v>
      </c>
      <c r="D77" s="111">
        <v>111269.536479</v>
      </c>
      <c r="E77" s="111">
        <v>237374.36598599999</v>
      </c>
      <c r="F77" s="111">
        <v>14835.293028</v>
      </c>
      <c r="G77" s="102"/>
      <c r="H77" s="108">
        <v>3.7012308207210696</v>
      </c>
      <c r="I77" s="108">
        <v>9.8000912264607845</v>
      </c>
      <c r="J77" s="108">
        <v>1.6150973322833333</v>
      </c>
      <c r="K77" s="108">
        <v>2.7127896123044417</v>
      </c>
      <c r="L77" s="108">
        <v>22.575373435034447</v>
      </c>
    </row>
    <row r="78" spans="1:12" ht="15" customHeight="1" x14ac:dyDescent="0.2">
      <c r="A78" s="102" t="s">
        <v>51</v>
      </c>
      <c r="B78" s="111">
        <v>138603.17019999999</v>
      </c>
      <c r="C78" s="111">
        <v>110326.609684</v>
      </c>
      <c r="D78" s="111">
        <v>119343.073078</v>
      </c>
      <c r="E78" s="111">
        <v>257946.24327799998</v>
      </c>
      <c r="F78" s="111">
        <v>19260.097121999992</v>
      </c>
      <c r="G78" s="102"/>
      <c r="H78" s="108">
        <v>17.017128253619628</v>
      </c>
      <c r="I78" s="108">
        <v>13.430793913877393</v>
      </c>
      <c r="J78" s="108">
        <v>11.921972952047623</v>
      </c>
      <c r="K78" s="108">
        <v>14.603295453949425</v>
      </c>
      <c r="L78" s="108">
        <v>62.995918778041236</v>
      </c>
    </row>
    <row r="79" spans="1:12" ht="15" customHeight="1" x14ac:dyDescent="0.2">
      <c r="A79" s="102"/>
      <c r="B79" s="111"/>
      <c r="C79" s="111"/>
      <c r="D79" s="111"/>
      <c r="E79" s="111"/>
      <c r="F79" s="111"/>
      <c r="G79" s="102"/>
      <c r="H79" s="108"/>
      <c r="I79" s="108"/>
      <c r="J79" s="108"/>
      <c r="K79" s="108"/>
      <c r="L79" s="108"/>
    </row>
    <row r="80" spans="1:12" ht="15" customHeight="1" x14ac:dyDescent="0.25">
      <c r="A80" s="32">
        <v>2025</v>
      </c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</row>
    <row r="81" spans="1:12" ht="15" customHeight="1" x14ac:dyDescent="0.2">
      <c r="A81" s="102" t="s">
        <v>40</v>
      </c>
      <c r="B81" s="111">
        <v>122814.047068</v>
      </c>
      <c r="C81" s="111">
        <v>97545.887648000004</v>
      </c>
      <c r="D81" s="111">
        <v>119155.121782</v>
      </c>
      <c r="E81" s="111">
        <v>241969.16885000002</v>
      </c>
      <c r="F81" s="111">
        <v>3658.9252859999979</v>
      </c>
      <c r="G81" s="102"/>
      <c r="H81" s="108">
        <f t="shared" ref="H81:H85" si="8">(B81-B67)/B67*100</f>
        <v>0.35350959692720546</v>
      </c>
      <c r="I81" s="108">
        <f t="shared" ref="I81:L82" si="9">(C81-C67)/C67*100</f>
        <v>2.9397671050859127</v>
      </c>
      <c r="J81" s="108">
        <f t="shared" si="9"/>
        <v>6.1629157630212008</v>
      </c>
      <c r="K81" s="108">
        <f t="shared" si="9"/>
        <v>3.1326320771689287</v>
      </c>
      <c r="L81" s="108">
        <f t="shared" si="9"/>
        <v>-63.928118745314734</v>
      </c>
    </row>
    <row r="82" spans="1:12" ht="15" customHeight="1" x14ac:dyDescent="0.2">
      <c r="A82" s="102" t="s">
        <v>41</v>
      </c>
      <c r="B82" s="111">
        <v>118241.86837900001</v>
      </c>
      <c r="C82" s="111">
        <v>96898.637740999999</v>
      </c>
      <c r="D82" s="111">
        <v>105624.93919999999</v>
      </c>
      <c r="E82" s="111">
        <v>223866.80757900001</v>
      </c>
      <c r="F82" s="111">
        <v>12616.929179000013</v>
      </c>
      <c r="G82" s="102"/>
      <c r="H82" s="108">
        <f t="shared" si="8"/>
        <v>6.098727902725452</v>
      </c>
      <c r="I82" s="108">
        <f t="shared" si="9"/>
        <v>5.6890760967059384</v>
      </c>
      <c r="J82" s="108">
        <f t="shared" si="9"/>
        <v>5.5021716623014738</v>
      </c>
      <c r="K82" s="108">
        <f t="shared" si="9"/>
        <v>5.8164220821185353</v>
      </c>
      <c r="L82" s="108">
        <f t="shared" si="9"/>
        <v>11.370708242289757</v>
      </c>
    </row>
    <row r="83" spans="1:12" ht="15" customHeight="1" x14ac:dyDescent="0.2">
      <c r="A83" s="102" t="s">
        <v>42</v>
      </c>
      <c r="B83" s="111">
        <v>137303.57200700001</v>
      </c>
      <c r="C83" s="111">
        <v>109893.863409</v>
      </c>
      <c r="D83" s="111">
        <v>112534.811159</v>
      </c>
      <c r="E83" s="111">
        <v>249838.38316600001</v>
      </c>
      <c r="F83" s="111">
        <v>24768.760848000005</v>
      </c>
      <c r="G83" s="102"/>
      <c r="H83" s="108">
        <f t="shared" si="8"/>
        <v>6.4639130897396493</v>
      </c>
      <c r="I83" s="108">
        <f t="shared" ref="I83" si="10">(C83-C69)/C69*100</f>
        <v>5.0864473123897262</v>
      </c>
      <c r="J83" s="108">
        <f t="shared" ref="J83" si="11">(D83-D69)/D69*100</f>
        <v>-2.8575485975417338</v>
      </c>
      <c r="K83" s="108">
        <f t="shared" ref="K83" si="12">(E83-E69)/E69*100</f>
        <v>2.0530003780615962</v>
      </c>
      <c r="L83" s="108">
        <f t="shared" ref="L83" si="13">(F83-F69)/F69*100</f>
        <v>88.756086049386099</v>
      </c>
    </row>
    <row r="84" spans="1:12" ht="15" customHeight="1" x14ac:dyDescent="0.2">
      <c r="A84" s="102" t="s">
        <v>43</v>
      </c>
      <c r="B84" s="111">
        <v>133499.36950999999</v>
      </c>
      <c r="C84" s="111">
        <v>99962.027583000003</v>
      </c>
      <c r="D84" s="111">
        <v>128369.392945</v>
      </c>
      <c r="E84" s="111">
        <v>261868.76245499999</v>
      </c>
      <c r="F84" s="111">
        <v>5129.9765649999899</v>
      </c>
      <c r="G84" s="102"/>
      <c r="H84" s="108">
        <f t="shared" si="8"/>
        <v>15.929998819666716</v>
      </c>
      <c r="I84" s="108">
        <f t="shared" ref="I84:L85" si="14">(C84-C70)/C70*100</f>
        <v>8.4407675497448036</v>
      </c>
      <c r="J84" s="108">
        <f t="shared" si="14"/>
        <v>19.873098861863664</v>
      </c>
      <c r="K84" s="108">
        <f t="shared" si="14"/>
        <v>17.829981599782887</v>
      </c>
      <c r="L84" s="108">
        <f t="shared" si="14"/>
        <v>-36.411142725123376</v>
      </c>
    </row>
    <row r="85" spans="1:12" ht="15" customHeight="1" x14ac:dyDescent="0.2">
      <c r="A85" s="102" t="s">
        <v>44</v>
      </c>
      <c r="B85" s="111">
        <v>126617.562729</v>
      </c>
      <c r="C85" s="111">
        <v>100812.209497</v>
      </c>
      <c r="D85" s="111">
        <v>125857.686971</v>
      </c>
      <c r="E85" s="111">
        <v>252475.24969999999</v>
      </c>
      <c r="F85" s="111">
        <v>759.87575799999468</v>
      </c>
      <c r="G85" s="102"/>
      <c r="H85" s="108">
        <f t="shared" si="8"/>
        <v>-1.1568696292929976</v>
      </c>
      <c r="I85" s="108">
        <f t="shared" si="14"/>
        <v>-4.7740567800302429</v>
      </c>
      <c r="J85" s="108">
        <f t="shared" si="14"/>
        <v>6.5845244300063017</v>
      </c>
      <c r="K85" s="108">
        <f t="shared" si="14"/>
        <v>2.5563311655242229</v>
      </c>
      <c r="L85" s="108">
        <f t="shared" si="14"/>
        <v>-92.414132396780019</v>
      </c>
    </row>
    <row r="86" spans="1:12" ht="15" customHeight="1" x14ac:dyDescent="0.2">
      <c r="A86" s="102" t="s">
        <v>45</v>
      </c>
      <c r="B86" s="111">
        <v>121549.776461</v>
      </c>
      <c r="C86" s="111">
        <v>95107.545050999994</v>
      </c>
      <c r="D86" s="111">
        <v>113145.295367</v>
      </c>
      <c r="E86" s="111">
        <v>234695.07182800001</v>
      </c>
      <c r="F86" s="111">
        <v>8404.4810940000025</v>
      </c>
      <c r="G86" s="102"/>
      <c r="H86" s="108">
        <f t="shared" ref="H86:H88" si="15">(B86-B72)/B72*100</f>
        <v>-3.5956378731176288</v>
      </c>
      <c r="I86" s="108">
        <f t="shared" ref="I86:I88" si="16">(C86-C72)/C72*100</f>
        <v>-5.3781100577272758</v>
      </c>
      <c r="J86" s="108">
        <f t="shared" ref="J86:J88" si="17">(D86-D72)/D72*100</f>
        <v>1.2573874938584135</v>
      </c>
      <c r="K86" s="108">
        <f t="shared" ref="K86:K88" si="18">(E86-E72)/E72*100</f>
        <v>-1.3154666234793186</v>
      </c>
      <c r="L86" s="108">
        <f t="shared" ref="L86:L88" si="19">(F86-F72)/F72*100</f>
        <v>-41.403552639445593</v>
      </c>
    </row>
    <row r="87" spans="1:12" ht="15" customHeight="1" x14ac:dyDescent="0.2">
      <c r="A87" s="102" t="s">
        <v>46</v>
      </c>
      <c r="B87" s="111">
        <v>140062.67272599999</v>
      </c>
      <c r="C87" s="111">
        <v>103049.33749999999</v>
      </c>
      <c r="D87" s="111">
        <v>125457.70533700001</v>
      </c>
      <c r="E87" s="111">
        <v>265520.37806299998</v>
      </c>
      <c r="F87" s="111">
        <v>14604.967388999983</v>
      </c>
      <c r="G87" s="152"/>
      <c r="H87" s="108">
        <f t="shared" si="15"/>
        <v>6.508959529341336</v>
      </c>
      <c r="I87" s="108">
        <f t="shared" si="16"/>
        <v>-2.2556873020791586</v>
      </c>
      <c r="J87" s="108">
        <f t="shared" si="17"/>
        <v>0.5950921309190037</v>
      </c>
      <c r="K87" s="108">
        <f t="shared" si="18"/>
        <v>3.6303598150986547</v>
      </c>
      <c r="L87" s="108">
        <f t="shared" si="19"/>
        <v>115.16969605394142</v>
      </c>
    </row>
    <row r="88" spans="1:12" ht="15" customHeight="1" x14ac:dyDescent="0.2">
      <c r="A88" s="102" t="s">
        <v>47</v>
      </c>
      <c r="B88" s="111">
        <v>131318.386788</v>
      </c>
      <c r="C88" s="111">
        <v>103367.10945099998</v>
      </c>
      <c r="D88" s="111">
        <v>115468.55527300001</v>
      </c>
      <c r="E88" s="111">
        <v>246786.94206100001</v>
      </c>
      <c r="F88" s="111">
        <v>15849.831514999998</v>
      </c>
      <c r="G88" s="152"/>
      <c r="H88" s="108">
        <f t="shared" si="15"/>
        <v>1.7230062101570367</v>
      </c>
      <c r="I88" s="108">
        <f t="shared" si="16"/>
        <v>-2.7584182687848511</v>
      </c>
      <c r="J88" s="108">
        <f t="shared" si="17"/>
        <v>-5.9241684235833363</v>
      </c>
      <c r="K88" s="108">
        <f t="shared" si="18"/>
        <v>-2.0041052449455856</v>
      </c>
      <c r="L88" s="108">
        <f t="shared" si="19"/>
        <v>149.43804940536947</v>
      </c>
    </row>
    <row r="89" spans="1:12" ht="15" customHeight="1" x14ac:dyDescent="0.2">
      <c r="A89" s="102" t="s">
        <v>48</v>
      </c>
      <c r="B89" s="111">
        <v>138681.21525899999</v>
      </c>
      <c r="C89" s="111">
        <v>104151.46766100002</v>
      </c>
      <c r="D89" s="111">
        <v>118824.115815</v>
      </c>
      <c r="E89" s="111">
        <v>257505.33107399999</v>
      </c>
      <c r="F89" s="111">
        <v>19857.099443999992</v>
      </c>
      <c r="G89" s="152"/>
      <c r="H89" s="108">
        <f t="shared" ref="H89" si="20">(B89-B75)/B75*100</f>
        <v>12.174503571440523</v>
      </c>
      <c r="I89" s="108">
        <f t="shared" ref="I89" si="21">(C89-C75)/C75*100</f>
        <v>4.1545212424228968</v>
      </c>
      <c r="J89" s="108">
        <f t="shared" ref="J89" si="22">(D89-D75)/D75*100</f>
        <v>7.2516405341900025</v>
      </c>
      <c r="K89" s="108">
        <f t="shared" ref="K89" si="23">(E89-E75)/E75*100</f>
        <v>9.8478918984405208</v>
      </c>
      <c r="L89" s="108">
        <f t="shared" ref="L89" si="24">(F89-F75)/F75*100</f>
        <v>54.651894618465931</v>
      </c>
    </row>
  </sheetData>
  <mergeCells count="2">
    <mergeCell ref="B3:F3"/>
    <mergeCell ref="H3:L3"/>
  </mergeCells>
  <phoneticPr fontId="43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5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7"/>
  <sheetViews>
    <sheetView view="pageBreakPreview" zoomScaleNormal="100" zoomScaleSheetLayoutView="100" workbookViewId="0">
      <selection activeCell="D63" sqref="D63"/>
    </sheetView>
  </sheetViews>
  <sheetFormatPr defaultColWidth="9.109375" defaultRowHeight="11.4" x14ac:dyDescent="0.2"/>
  <cols>
    <col min="1" max="1" width="5.44140625" style="1" customWidth="1"/>
    <col min="2" max="2" width="23.109375" style="1" bestFit="1" customWidth="1"/>
    <col min="3" max="5" width="10" style="1" bestFit="1" customWidth="1"/>
    <col min="6" max="6" width="6.6640625" style="1" bestFit="1" customWidth="1"/>
    <col min="7" max="7" width="12.6640625" style="1" bestFit="1" customWidth="1"/>
    <col min="8" max="8" width="9.33203125" style="1" customWidth="1"/>
    <col min="9" max="9" width="0.88671875" style="1" customWidth="1"/>
    <col min="10" max="11" width="10" style="1" bestFit="1" customWidth="1"/>
    <col min="12" max="12" width="8.109375" style="1" customWidth="1"/>
    <col min="13" max="13" width="13" style="1" bestFit="1" customWidth="1"/>
    <col min="14" max="14" width="11" style="1" bestFit="1" customWidth="1"/>
    <col min="15" max="16" width="12.44140625" style="1" bestFit="1" customWidth="1"/>
    <col min="17" max="16384" width="9.109375" style="1"/>
  </cols>
  <sheetData>
    <row r="1" spans="1:13" ht="13.2" x14ac:dyDescent="0.2">
      <c r="A1" s="96" t="s">
        <v>124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x14ac:dyDescent="0.2">
      <c r="A2" s="41"/>
      <c r="B2" s="113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2" x14ac:dyDescent="0.25">
      <c r="A3" s="12"/>
      <c r="B3" s="13"/>
      <c r="C3" s="159" t="s">
        <v>121</v>
      </c>
      <c r="D3" s="159"/>
      <c r="E3" s="159"/>
      <c r="F3" s="13"/>
      <c r="G3" s="160" t="s">
        <v>106</v>
      </c>
      <c r="H3" s="160"/>
      <c r="I3" s="14"/>
      <c r="J3" s="159" t="s">
        <v>121</v>
      </c>
      <c r="K3" s="159"/>
      <c r="L3" s="159"/>
    </row>
    <row r="4" spans="1:13" ht="24" x14ac:dyDescent="0.2">
      <c r="A4" s="15" t="s">
        <v>119</v>
      </c>
      <c r="B4" s="16" t="s">
        <v>1</v>
      </c>
      <c r="C4" s="17" t="s">
        <v>181</v>
      </c>
      <c r="D4" s="17" t="s">
        <v>177</v>
      </c>
      <c r="E4" s="17" t="s">
        <v>182</v>
      </c>
      <c r="F4" s="18" t="s">
        <v>116</v>
      </c>
      <c r="G4" s="19" t="s">
        <v>129</v>
      </c>
      <c r="H4" s="20" t="s">
        <v>2</v>
      </c>
      <c r="I4" s="20"/>
      <c r="J4" s="17" t="s">
        <v>183</v>
      </c>
      <c r="K4" s="17" t="s">
        <v>184</v>
      </c>
      <c r="L4" s="18" t="s">
        <v>116</v>
      </c>
    </row>
    <row r="5" spans="1:13" ht="15" customHeight="1" x14ac:dyDescent="0.25">
      <c r="A5" s="83"/>
      <c r="B5" s="84" t="s">
        <v>34</v>
      </c>
      <c r="C5" s="85">
        <v>123629.88989799999</v>
      </c>
      <c r="D5" s="85">
        <v>131318.386788</v>
      </c>
      <c r="E5" s="85">
        <v>138681.21525899999</v>
      </c>
      <c r="F5" s="86">
        <f>E5/E$5*100</f>
        <v>100</v>
      </c>
      <c r="G5" s="87">
        <f>E5-C5</f>
        <v>15051.325360999996</v>
      </c>
      <c r="H5" s="87">
        <f t="shared" ref="H5" si="0">(G5/C5)*100</f>
        <v>12.174503571440523</v>
      </c>
      <c r="I5" s="88"/>
      <c r="J5" s="85">
        <v>1116358.8889969999</v>
      </c>
      <c r="K5" s="85">
        <v>1170088.470927</v>
      </c>
      <c r="L5" s="86">
        <f>K5/K$5*100</f>
        <v>100</v>
      </c>
    </row>
    <row r="6" spans="1:13" ht="6" customHeight="1" x14ac:dyDescent="0.2">
      <c r="A6" s="114"/>
      <c r="B6" s="115"/>
      <c r="C6" s="116"/>
      <c r="D6" s="116"/>
      <c r="E6" s="116"/>
      <c r="F6" s="117"/>
      <c r="G6" s="118"/>
      <c r="H6" s="119"/>
      <c r="I6" s="119"/>
      <c r="J6" s="116"/>
      <c r="K6" s="116"/>
      <c r="L6" s="117"/>
    </row>
    <row r="7" spans="1:13" x14ac:dyDescent="0.2">
      <c r="A7" s="69" t="s">
        <v>3</v>
      </c>
      <c r="B7" s="41" t="s">
        <v>136</v>
      </c>
      <c r="C7" s="43">
        <v>18271.712727999999</v>
      </c>
      <c r="D7" s="43">
        <v>19381.426920999998</v>
      </c>
      <c r="E7" s="43">
        <v>23379.654559999999</v>
      </c>
      <c r="F7" s="57">
        <f>E7/E$5*100</f>
        <v>16.858559045892648</v>
      </c>
      <c r="G7" s="120">
        <f>E7-C7</f>
        <v>5107.9418320000004</v>
      </c>
      <c r="H7" s="120">
        <f t="shared" ref="H7" si="1">(G7/C7)*100</f>
        <v>27.955462676317538</v>
      </c>
      <c r="I7" s="59"/>
      <c r="J7" s="43">
        <v>171485.52617200001</v>
      </c>
      <c r="K7" s="43">
        <v>187038.86544600001</v>
      </c>
      <c r="L7" s="57">
        <f>K7/K$5*100</f>
        <v>15.985019089865817</v>
      </c>
      <c r="M7" s="153"/>
    </row>
    <row r="8" spans="1:13" x14ac:dyDescent="0.2">
      <c r="A8" s="69" t="s">
        <v>4</v>
      </c>
      <c r="B8" s="41" t="s">
        <v>138</v>
      </c>
      <c r="C8" s="43">
        <v>16131.976145000001</v>
      </c>
      <c r="D8" s="43">
        <v>16256.060004999999</v>
      </c>
      <c r="E8" s="43">
        <v>20070.344901</v>
      </c>
      <c r="F8" s="57">
        <f t="shared" ref="F8:F36" si="2">E8/E$5*100</f>
        <v>14.47228801933757</v>
      </c>
      <c r="G8" s="120">
        <f t="shared" ref="G8:G36" si="3">E8-C8</f>
        <v>3938.3687559999998</v>
      </c>
      <c r="H8" s="120">
        <f t="shared" ref="H8:H36" si="4">(G8/C8)*100</f>
        <v>24.413430323728015</v>
      </c>
      <c r="I8" s="59"/>
      <c r="J8" s="43">
        <v>140735.01726699999</v>
      </c>
      <c r="K8" s="43">
        <v>166382.33880299999</v>
      </c>
      <c r="L8" s="57">
        <f t="shared" ref="L8:L36" si="5">K8/K$5*100</f>
        <v>14.219637483581387</v>
      </c>
      <c r="M8" s="153"/>
    </row>
    <row r="9" spans="1:13" x14ac:dyDescent="0.2">
      <c r="A9" s="69" t="s">
        <v>5</v>
      </c>
      <c r="B9" s="41" t="s">
        <v>137</v>
      </c>
      <c r="C9" s="43">
        <v>16142.119769999999</v>
      </c>
      <c r="D9" s="43">
        <v>17237.681895999998</v>
      </c>
      <c r="E9" s="43">
        <v>16608.242492000001</v>
      </c>
      <c r="F9" s="57">
        <f t="shared" si="2"/>
        <v>11.975841472821372</v>
      </c>
      <c r="G9" s="120">
        <f t="shared" si="3"/>
        <v>466.12272200000189</v>
      </c>
      <c r="H9" s="120">
        <f t="shared" si="4"/>
        <v>2.8876177889987362</v>
      </c>
      <c r="I9" s="59"/>
      <c r="J9" s="43">
        <v>137227.465589</v>
      </c>
      <c r="K9" s="43">
        <v>136344.42906200001</v>
      </c>
      <c r="L9" s="57">
        <f t="shared" si="5"/>
        <v>11.652488888637748</v>
      </c>
      <c r="M9" s="153"/>
    </row>
    <row r="10" spans="1:13" ht="12" x14ac:dyDescent="0.25">
      <c r="A10" s="69" t="s">
        <v>6</v>
      </c>
      <c r="B10" s="41" t="s">
        <v>185</v>
      </c>
      <c r="C10" s="43">
        <v>9907.4902729999994</v>
      </c>
      <c r="D10" s="43">
        <v>11400.991727000001</v>
      </c>
      <c r="E10" s="43">
        <v>11859.091226</v>
      </c>
      <c r="F10" s="57">
        <f t="shared" si="2"/>
        <v>8.5513320631435565</v>
      </c>
      <c r="G10" s="120">
        <f t="shared" si="3"/>
        <v>1951.600953000001</v>
      </c>
      <c r="H10" s="120">
        <f t="shared" si="4"/>
        <v>19.698237386298782</v>
      </c>
      <c r="I10" s="59"/>
      <c r="J10" s="43">
        <v>86705.828450000001</v>
      </c>
      <c r="K10" s="43">
        <v>93097.995114000005</v>
      </c>
      <c r="L10" s="57">
        <f t="shared" si="5"/>
        <v>7.9564919599834454</v>
      </c>
      <c r="M10" s="155"/>
    </row>
    <row r="11" spans="1:13" x14ac:dyDescent="0.2">
      <c r="A11" s="69" t="s">
        <v>7</v>
      </c>
      <c r="B11" s="41" t="s">
        <v>139</v>
      </c>
      <c r="C11" s="43">
        <v>9289.4526810000007</v>
      </c>
      <c r="D11" s="43">
        <v>6642.9580690000003</v>
      </c>
      <c r="E11" s="43">
        <v>8057.7394210000002</v>
      </c>
      <c r="F11" s="57">
        <f t="shared" si="2"/>
        <v>5.8102601754328642</v>
      </c>
      <c r="G11" s="120">
        <f t="shared" si="3"/>
        <v>-1231.7132600000004</v>
      </c>
      <c r="H11" s="120">
        <f t="shared" si="4"/>
        <v>-13.259266205416612</v>
      </c>
      <c r="I11" s="59"/>
      <c r="J11" s="43">
        <v>64374.794142999999</v>
      </c>
      <c r="K11" s="43">
        <v>66690.442368000004</v>
      </c>
      <c r="L11" s="57">
        <f t="shared" si="5"/>
        <v>5.6996068267525661</v>
      </c>
      <c r="M11" s="153"/>
    </row>
    <row r="12" spans="1:13" x14ac:dyDescent="0.2">
      <c r="A12" s="69" t="s">
        <v>8</v>
      </c>
      <c r="B12" s="41" t="s">
        <v>147</v>
      </c>
      <c r="C12" s="43">
        <v>7179.0402869999998</v>
      </c>
      <c r="D12" s="43">
        <v>7080.1150729999999</v>
      </c>
      <c r="E12" s="43">
        <v>7794.1955719999996</v>
      </c>
      <c r="F12" s="57">
        <f t="shared" si="2"/>
        <v>5.6202244532135222</v>
      </c>
      <c r="G12" s="120">
        <f t="shared" si="3"/>
        <v>615.15528499999982</v>
      </c>
      <c r="H12" s="120">
        <f t="shared" si="4"/>
        <v>8.5687676960657218</v>
      </c>
      <c r="I12" s="59"/>
      <c r="J12" s="43">
        <v>48714.157799000001</v>
      </c>
      <c r="K12" s="43">
        <v>61980.876200999999</v>
      </c>
      <c r="L12" s="57">
        <f t="shared" si="5"/>
        <v>5.2971102391852289</v>
      </c>
      <c r="M12" s="153"/>
    </row>
    <row r="13" spans="1:13" x14ac:dyDescent="0.2">
      <c r="A13" s="69" t="s">
        <v>9</v>
      </c>
      <c r="B13" s="41" t="s">
        <v>140</v>
      </c>
      <c r="C13" s="43">
        <v>6526.4003769999999</v>
      </c>
      <c r="D13" s="43">
        <v>5881.9509010000002</v>
      </c>
      <c r="E13" s="43">
        <v>6189.7631739999997</v>
      </c>
      <c r="F13" s="57">
        <f t="shared" si="2"/>
        <v>4.4633032400531283</v>
      </c>
      <c r="G13" s="120">
        <f t="shared" si="3"/>
        <v>-336.63720300000023</v>
      </c>
      <c r="H13" s="120">
        <f t="shared" si="4"/>
        <v>-5.1580838372460187</v>
      </c>
      <c r="I13" s="59"/>
      <c r="J13" s="43">
        <v>63065.005158</v>
      </c>
      <c r="K13" s="43">
        <v>57210.494040999998</v>
      </c>
      <c r="L13" s="57">
        <f t="shared" si="5"/>
        <v>4.88941609651748</v>
      </c>
      <c r="M13" s="153"/>
    </row>
    <row r="14" spans="1:13" x14ac:dyDescent="0.2">
      <c r="A14" s="69" t="s">
        <v>10</v>
      </c>
      <c r="B14" s="41" t="s">
        <v>141</v>
      </c>
      <c r="C14" s="43">
        <v>4872.8267400000004</v>
      </c>
      <c r="D14" s="43">
        <v>5470.4815360000002</v>
      </c>
      <c r="E14" s="43">
        <v>5516.4156569999996</v>
      </c>
      <c r="F14" s="57">
        <f t="shared" si="2"/>
        <v>3.9777670297289967</v>
      </c>
      <c r="G14" s="120">
        <f t="shared" si="3"/>
        <v>643.58891699999913</v>
      </c>
      <c r="H14" s="120">
        <f t="shared" si="4"/>
        <v>13.207711895785549</v>
      </c>
      <c r="I14" s="59"/>
      <c r="J14" s="43">
        <v>44335.205127000001</v>
      </c>
      <c r="K14" s="43">
        <v>48034.048676999999</v>
      </c>
      <c r="L14" s="57">
        <f t="shared" si="5"/>
        <v>4.1051638291030361</v>
      </c>
      <c r="M14" s="153"/>
    </row>
    <row r="15" spans="1:13" x14ac:dyDescent="0.2">
      <c r="A15" s="69" t="s">
        <v>11</v>
      </c>
      <c r="B15" s="41" t="s">
        <v>145</v>
      </c>
      <c r="C15" s="43">
        <v>3946.209327</v>
      </c>
      <c r="D15" s="43">
        <v>5039.339543</v>
      </c>
      <c r="E15" s="43">
        <v>4950.8431950000004</v>
      </c>
      <c r="F15" s="57">
        <f t="shared" si="2"/>
        <v>3.5699450612354697</v>
      </c>
      <c r="G15" s="120">
        <f t="shared" si="3"/>
        <v>1004.6338680000003</v>
      </c>
      <c r="H15" s="120">
        <f t="shared" si="4"/>
        <v>25.458200129584775</v>
      </c>
      <c r="I15" s="59"/>
      <c r="J15" s="43">
        <v>42375.200190000003</v>
      </c>
      <c r="K15" s="43">
        <v>39976.163824000003</v>
      </c>
      <c r="L15" s="57">
        <f t="shared" si="5"/>
        <v>3.4165077955454919</v>
      </c>
      <c r="M15" s="153"/>
    </row>
    <row r="16" spans="1:13" x14ac:dyDescent="0.2">
      <c r="A16" s="69" t="s">
        <v>12</v>
      </c>
      <c r="B16" s="41" t="s">
        <v>142</v>
      </c>
      <c r="C16" s="43">
        <v>4200.2104660000005</v>
      </c>
      <c r="D16" s="43">
        <v>4732.1737990000001</v>
      </c>
      <c r="E16" s="43">
        <v>4172.5152099999996</v>
      </c>
      <c r="F16" s="57">
        <f t="shared" si="2"/>
        <v>3.0087097248228187</v>
      </c>
      <c r="G16" s="120">
        <f t="shared" si="3"/>
        <v>-27.695256000000882</v>
      </c>
      <c r="H16" s="120">
        <f t="shared" si="4"/>
        <v>-0.65937781509258486</v>
      </c>
      <c r="I16" s="59"/>
      <c r="J16" s="43">
        <v>40317.523249999998</v>
      </c>
      <c r="K16" s="43">
        <v>38412.597870999998</v>
      </c>
      <c r="L16" s="57">
        <f t="shared" si="5"/>
        <v>3.2828797843438027</v>
      </c>
      <c r="M16" s="153"/>
    </row>
    <row r="17" spans="1:13" x14ac:dyDescent="0.2">
      <c r="A17" s="69" t="s">
        <v>13</v>
      </c>
      <c r="B17" s="41" t="s">
        <v>146</v>
      </c>
      <c r="C17" s="43">
        <v>3494.1573520000002</v>
      </c>
      <c r="D17" s="43">
        <v>4517.8431090000004</v>
      </c>
      <c r="E17" s="43">
        <v>4497.5208700000003</v>
      </c>
      <c r="F17" s="57">
        <f t="shared" si="2"/>
        <v>3.243064218611341</v>
      </c>
      <c r="G17" s="120">
        <f t="shared" si="3"/>
        <v>1003.3635180000001</v>
      </c>
      <c r="H17" s="120">
        <f t="shared" si="4"/>
        <v>28.715464614828829</v>
      </c>
      <c r="I17" s="59"/>
      <c r="J17" s="43">
        <v>38363.016985000002</v>
      </c>
      <c r="K17" s="43">
        <v>38245.917864000003</v>
      </c>
      <c r="L17" s="57">
        <f t="shared" si="5"/>
        <v>3.2686347070576431</v>
      </c>
      <c r="M17" s="153"/>
    </row>
    <row r="18" spans="1:13" x14ac:dyDescent="0.2">
      <c r="A18" s="69" t="s">
        <v>14</v>
      </c>
      <c r="B18" s="41" t="s">
        <v>144</v>
      </c>
      <c r="C18" s="43">
        <v>4273.8024189999996</v>
      </c>
      <c r="D18" s="43">
        <v>4240.4317849999998</v>
      </c>
      <c r="E18" s="43">
        <v>3889.4414780000002</v>
      </c>
      <c r="F18" s="57">
        <f t="shared" si="2"/>
        <v>2.804591429874701</v>
      </c>
      <c r="G18" s="120">
        <f t="shared" si="3"/>
        <v>-384.36094099999946</v>
      </c>
      <c r="H18" s="120">
        <f t="shared" si="4"/>
        <v>-8.9934185841453491</v>
      </c>
      <c r="I18" s="120"/>
      <c r="J18" s="43">
        <v>41028.226658</v>
      </c>
      <c r="K18" s="43">
        <v>36899.441096000002</v>
      </c>
      <c r="L18" s="57">
        <f t="shared" si="5"/>
        <v>3.1535599241283441</v>
      </c>
      <c r="M18" s="153"/>
    </row>
    <row r="19" spans="1:13" x14ac:dyDescent="0.2">
      <c r="A19" s="69" t="s">
        <v>15</v>
      </c>
      <c r="B19" s="41" t="s">
        <v>143</v>
      </c>
      <c r="C19" s="43">
        <v>3681.9269389999999</v>
      </c>
      <c r="D19" s="43">
        <v>4819.8731109999999</v>
      </c>
      <c r="E19" s="43">
        <v>3832.662182</v>
      </c>
      <c r="F19" s="57">
        <f t="shared" si="2"/>
        <v>2.7636491177569718</v>
      </c>
      <c r="G19" s="120">
        <f t="shared" si="3"/>
        <v>150.73524300000008</v>
      </c>
      <c r="H19" s="120">
        <f t="shared" si="4"/>
        <v>4.0939227067047481</v>
      </c>
      <c r="I19" s="59"/>
      <c r="J19" s="43">
        <v>36831.715901000003</v>
      </c>
      <c r="K19" s="43">
        <v>36064.463968999997</v>
      </c>
      <c r="L19" s="57">
        <f t="shared" si="5"/>
        <v>3.0821997537013592</v>
      </c>
      <c r="M19" s="153"/>
    </row>
    <row r="20" spans="1:13" x14ac:dyDescent="0.2">
      <c r="A20" s="69" t="s">
        <v>16</v>
      </c>
      <c r="B20" s="41" t="s">
        <v>149</v>
      </c>
      <c r="C20" s="43">
        <v>1283.9805409999999</v>
      </c>
      <c r="D20" s="43">
        <v>3109.537722</v>
      </c>
      <c r="E20" s="43">
        <v>2729.396788</v>
      </c>
      <c r="F20" s="57">
        <f t="shared" si="2"/>
        <v>1.9681085018634996</v>
      </c>
      <c r="G20" s="120">
        <f t="shared" si="3"/>
        <v>1445.4162470000001</v>
      </c>
      <c r="H20" s="120">
        <f t="shared" si="4"/>
        <v>112.5730648436673</v>
      </c>
      <c r="I20" s="59"/>
      <c r="J20" s="43">
        <v>14783.735807999999</v>
      </c>
      <c r="K20" s="43">
        <v>22379.336352999999</v>
      </c>
      <c r="L20" s="57">
        <f t="shared" si="5"/>
        <v>1.9126191659054652</v>
      </c>
      <c r="M20" s="153"/>
    </row>
    <row r="21" spans="1:13" x14ac:dyDescent="0.2">
      <c r="A21" s="69" t="s">
        <v>17</v>
      </c>
      <c r="B21" s="41" t="s">
        <v>148</v>
      </c>
      <c r="C21" s="43">
        <v>2056.416635</v>
      </c>
      <c r="D21" s="43">
        <v>2055.1835470000001</v>
      </c>
      <c r="E21" s="43">
        <v>2019.6976770000001</v>
      </c>
      <c r="F21" s="57">
        <f t="shared" si="2"/>
        <v>1.4563599498519162</v>
      </c>
      <c r="G21" s="120">
        <f t="shared" si="3"/>
        <v>-36.71895799999993</v>
      </c>
      <c r="H21" s="120">
        <f t="shared" si="4"/>
        <v>-1.7855797008761276</v>
      </c>
      <c r="I21" s="59"/>
      <c r="J21" s="43">
        <v>21262.381055999998</v>
      </c>
      <c r="K21" s="43">
        <v>19587.134844</v>
      </c>
      <c r="L21" s="57">
        <f t="shared" si="5"/>
        <v>1.6739875086951448</v>
      </c>
      <c r="M21" s="153"/>
    </row>
    <row r="22" spans="1:13" x14ac:dyDescent="0.2">
      <c r="A22" s="69" t="s">
        <v>18</v>
      </c>
      <c r="B22" s="41" t="s">
        <v>150</v>
      </c>
      <c r="C22" s="43">
        <v>1415.0287679999999</v>
      </c>
      <c r="D22" s="43">
        <v>1530.862991</v>
      </c>
      <c r="E22" s="43">
        <v>1518.99218</v>
      </c>
      <c r="F22" s="57">
        <f t="shared" si="2"/>
        <v>1.0953121352182713</v>
      </c>
      <c r="G22" s="120">
        <f t="shared" si="3"/>
        <v>103.96341200000006</v>
      </c>
      <c r="H22" s="120">
        <f t="shared" si="4"/>
        <v>7.3470882254176235</v>
      </c>
      <c r="I22" s="59"/>
      <c r="J22" s="43">
        <v>15176.664414999999</v>
      </c>
      <c r="K22" s="43">
        <v>14812.664636</v>
      </c>
      <c r="L22" s="57">
        <f t="shared" si="5"/>
        <v>1.2659439866341644</v>
      </c>
      <c r="M22" s="153"/>
    </row>
    <row r="23" spans="1:13" x14ac:dyDescent="0.2">
      <c r="A23" s="69" t="s">
        <v>19</v>
      </c>
      <c r="B23" s="41" t="s">
        <v>151</v>
      </c>
      <c r="C23" s="43">
        <v>1042.356763</v>
      </c>
      <c r="D23" s="43">
        <v>1289.419541</v>
      </c>
      <c r="E23" s="43">
        <v>1115.8891329999999</v>
      </c>
      <c r="F23" s="57">
        <f t="shared" si="2"/>
        <v>0.80464331879121032</v>
      </c>
      <c r="G23" s="120">
        <f t="shared" si="3"/>
        <v>73.532369999999901</v>
      </c>
      <c r="H23" s="120">
        <f t="shared" si="4"/>
        <v>7.0544340105173662</v>
      </c>
      <c r="I23" s="59"/>
      <c r="J23" s="43">
        <v>10867.37895</v>
      </c>
      <c r="K23" s="43">
        <v>11763.177842999999</v>
      </c>
      <c r="L23" s="57">
        <f t="shared" si="5"/>
        <v>1.0053237968989344</v>
      </c>
      <c r="M23" s="153"/>
    </row>
    <row r="24" spans="1:13" x14ac:dyDescent="0.2">
      <c r="A24" s="69" t="s">
        <v>20</v>
      </c>
      <c r="B24" s="41" t="s">
        <v>152</v>
      </c>
      <c r="C24" s="43">
        <v>925.54545299999995</v>
      </c>
      <c r="D24" s="43">
        <v>806.86487599999998</v>
      </c>
      <c r="E24" s="43">
        <v>983.89259500000003</v>
      </c>
      <c r="F24" s="57">
        <f t="shared" si="2"/>
        <v>0.70946349378500151</v>
      </c>
      <c r="G24" s="120">
        <f t="shared" si="3"/>
        <v>58.347142000000076</v>
      </c>
      <c r="H24" s="120">
        <f t="shared" si="4"/>
        <v>6.3040817510234239</v>
      </c>
      <c r="I24" s="59"/>
      <c r="J24" s="43">
        <v>9121.7790580000001</v>
      </c>
      <c r="K24" s="43">
        <v>8025.6850189999996</v>
      </c>
      <c r="L24" s="57">
        <f t="shared" si="5"/>
        <v>0.68590411908269366</v>
      </c>
      <c r="M24" s="153"/>
    </row>
    <row r="25" spans="1:13" x14ac:dyDescent="0.2">
      <c r="A25" s="69" t="s">
        <v>21</v>
      </c>
      <c r="B25" s="41" t="s">
        <v>153</v>
      </c>
      <c r="C25" s="43">
        <v>693.82752700000003</v>
      </c>
      <c r="D25" s="43">
        <v>739.87755900000002</v>
      </c>
      <c r="E25" s="43">
        <v>759.792418</v>
      </c>
      <c r="F25" s="57">
        <f t="shared" si="2"/>
        <v>0.547869743267693</v>
      </c>
      <c r="G25" s="120">
        <f t="shared" si="3"/>
        <v>65.964890999999966</v>
      </c>
      <c r="H25" s="120">
        <f t="shared" si="4"/>
        <v>9.5073902998950874</v>
      </c>
      <c r="I25" s="59"/>
      <c r="J25" s="43">
        <v>6445.3136210000002</v>
      </c>
      <c r="K25" s="43">
        <v>6422.3293130000002</v>
      </c>
      <c r="L25" s="57">
        <f t="shared" si="5"/>
        <v>0.5488755314298519</v>
      </c>
      <c r="M25" s="153"/>
    </row>
    <row r="26" spans="1:13" x14ac:dyDescent="0.2">
      <c r="A26" s="69" t="s">
        <v>22</v>
      </c>
      <c r="B26" s="41" t="s">
        <v>158</v>
      </c>
      <c r="C26" s="43">
        <v>407.78024599999998</v>
      </c>
      <c r="D26" s="43">
        <v>515.595867</v>
      </c>
      <c r="E26" s="43">
        <v>432.32404700000001</v>
      </c>
      <c r="F26" s="57">
        <f t="shared" si="2"/>
        <v>0.3117394422832212</v>
      </c>
      <c r="G26" s="120">
        <f t="shared" si="3"/>
        <v>24.54380100000003</v>
      </c>
      <c r="H26" s="120">
        <f t="shared" si="4"/>
        <v>6.0188793451264999</v>
      </c>
      <c r="I26" s="59"/>
      <c r="J26" s="43">
        <v>4981.8307480000003</v>
      </c>
      <c r="K26" s="43">
        <v>4986.9724459999998</v>
      </c>
      <c r="L26" s="57">
        <f t="shared" si="5"/>
        <v>0.42620473322406827</v>
      </c>
      <c r="M26" s="153"/>
    </row>
    <row r="27" spans="1:13" x14ac:dyDescent="0.2">
      <c r="A27" s="69" t="s">
        <v>23</v>
      </c>
      <c r="B27" s="41" t="s">
        <v>154</v>
      </c>
      <c r="C27" s="43">
        <v>361.64876600000002</v>
      </c>
      <c r="D27" s="43">
        <v>405.78647100000001</v>
      </c>
      <c r="E27" s="43">
        <v>499.99371300000001</v>
      </c>
      <c r="F27" s="57">
        <f t="shared" si="2"/>
        <v>0.36053456271364193</v>
      </c>
      <c r="G27" s="120">
        <f t="shared" si="3"/>
        <v>138.34494699999999</v>
      </c>
      <c r="H27" s="120">
        <f t="shared" si="4"/>
        <v>38.253952455073495</v>
      </c>
      <c r="I27" s="59"/>
      <c r="J27" s="43">
        <v>4287.9624430000003</v>
      </c>
      <c r="K27" s="43">
        <v>4091.779775</v>
      </c>
      <c r="L27" s="57">
        <f t="shared" si="5"/>
        <v>0.34969832424366137</v>
      </c>
      <c r="M27" s="153"/>
    </row>
    <row r="28" spans="1:13" x14ac:dyDescent="0.2">
      <c r="A28" s="69" t="s">
        <v>24</v>
      </c>
      <c r="B28" s="41" t="s">
        <v>161</v>
      </c>
      <c r="C28" s="43">
        <v>487.53765399999997</v>
      </c>
      <c r="D28" s="43">
        <v>431.72873499999997</v>
      </c>
      <c r="E28" s="43">
        <v>333.41128800000001</v>
      </c>
      <c r="F28" s="57">
        <f t="shared" si="2"/>
        <v>0.24041560883160967</v>
      </c>
      <c r="G28" s="120">
        <f t="shared" si="3"/>
        <v>-154.12636599999996</v>
      </c>
      <c r="H28" s="120">
        <f t="shared" si="4"/>
        <v>-31.613223047588434</v>
      </c>
      <c r="I28" s="59"/>
      <c r="J28" s="43">
        <v>3478.333255</v>
      </c>
      <c r="K28" s="43">
        <v>4003.20676</v>
      </c>
      <c r="L28" s="57">
        <f t="shared" si="5"/>
        <v>0.34212855347839366</v>
      </c>
      <c r="M28" s="153"/>
    </row>
    <row r="29" spans="1:13" x14ac:dyDescent="0.2">
      <c r="A29" s="69" t="s">
        <v>25</v>
      </c>
      <c r="B29" s="41" t="s">
        <v>155</v>
      </c>
      <c r="C29" s="43">
        <v>484.29908999999998</v>
      </c>
      <c r="D29" s="43">
        <v>370.46400899999998</v>
      </c>
      <c r="E29" s="43">
        <v>350.85674299999999</v>
      </c>
      <c r="F29" s="57">
        <f t="shared" si="2"/>
        <v>0.2529951459862409</v>
      </c>
      <c r="G29" s="120">
        <f t="shared" si="3"/>
        <v>-133.44234699999998</v>
      </c>
      <c r="H29" s="120">
        <f t="shared" si="4"/>
        <v>-27.553705913426345</v>
      </c>
      <c r="I29" s="59"/>
      <c r="J29" s="43">
        <v>6063.9997899999998</v>
      </c>
      <c r="K29" s="43">
        <v>3934.034819</v>
      </c>
      <c r="L29" s="57">
        <f t="shared" si="5"/>
        <v>0.3362168687879874</v>
      </c>
      <c r="M29" s="153"/>
    </row>
    <row r="30" spans="1:13" x14ac:dyDescent="0.2">
      <c r="A30" s="69" t="s">
        <v>26</v>
      </c>
      <c r="B30" s="41" t="s">
        <v>159</v>
      </c>
      <c r="C30" s="43">
        <v>404.192859</v>
      </c>
      <c r="D30" s="43">
        <v>554.24665700000003</v>
      </c>
      <c r="E30" s="43">
        <v>457.186283</v>
      </c>
      <c r="F30" s="57">
        <f t="shared" si="2"/>
        <v>0.32966705847375388</v>
      </c>
      <c r="G30" s="120">
        <f t="shared" si="3"/>
        <v>52.993424000000005</v>
      </c>
      <c r="H30" s="120">
        <f t="shared" si="4"/>
        <v>13.110925346654875</v>
      </c>
      <c r="I30" s="59"/>
      <c r="J30" s="43">
        <v>4089.9056449999998</v>
      </c>
      <c r="K30" s="43">
        <v>3837.744232</v>
      </c>
      <c r="L30" s="57">
        <f t="shared" si="5"/>
        <v>0.32798752635854583</v>
      </c>
      <c r="M30" s="153"/>
    </row>
    <row r="31" spans="1:13" x14ac:dyDescent="0.2">
      <c r="A31" s="69" t="s">
        <v>27</v>
      </c>
      <c r="B31" s="41" t="s">
        <v>156</v>
      </c>
      <c r="C31" s="43">
        <v>212.74841900000001</v>
      </c>
      <c r="D31" s="43">
        <v>515.60004500000002</v>
      </c>
      <c r="E31" s="43">
        <v>270.14749499999999</v>
      </c>
      <c r="F31" s="57">
        <f t="shared" si="2"/>
        <v>0.19479746733937581</v>
      </c>
      <c r="G31" s="120">
        <f t="shared" si="3"/>
        <v>57.39907599999998</v>
      </c>
      <c r="H31" s="120">
        <f t="shared" si="4"/>
        <v>26.979789682949406</v>
      </c>
      <c r="I31" s="59"/>
      <c r="J31" s="43">
        <v>4574.4079339999998</v>
      </c>
      <c r="K31" s="43">
        <v>3227.5994460000002</v>
      </c>
      <c r="L31" s="57">
        <f t="shared" si="5"/>
        <v>0.27584234236945704</v>
      </c>
      <c r="M31" s="153"/>
    </row>
    <row r="32" spans="1:13" x14ac:dyDescent="0.2">
      <c r="A32" s="69" t="s">
        <v>28</v>
      </c>
      <c r="B32" s="41" t="s">
        <v>173</v>
      </c>
      <c r="C32" s="43">
        <v>178.28953000000001</v>
      </c>
      <c r="D32" s="43">
        <v>245.58798400000001</v>
      </c>
      <c r="E32" s="43">
        <v>433.828754</v>
      </c>
      <c r="F32" s="57">
        <f t="shared" si="2"/>
        <v>0.31282445368666889</v>
      </c>
      <c r="G32" s="120">
        <f t="shared" si="3"/>
        <v>255.53922399999999</v>
      </c>
      <c r="H32" s="120">
        <f t="shared" si="4"/>
        <v>143.32822796717227</v>
      </c>
      <c r="I32" s="59"/>
      <c r="J32" s="43">
        <v>2319.795979</v>
      </c>
      <c r="K32" s="43">
        <v>3094.7332959999999</v>
      </c>
      <c r="L32" s="57">
        <f t="shared" si="5"/>
        <v>0.26448711981139378</v>
      </c>
      <c r="M32" s="153"/>
    </row>
    <row r="33" spans="1:17" x14ac:dyDescent="0.2">
      <c r="A33" s="69" t="s">
        <v>29</v>
      </c>
      <c r="B33" s="41" t="s">
        <v>160</v>
      </c>
      <c r="C33" s="43">
        <v>335.46739000000002</v>
      </c>
      <c r="D33" s="43">
        <v>268.48219899999998</v>
      </c>
      <c r="E33" s="43">
        <v>428.438017</v>
      </c>
      <c r="F33" s="57">
        <f t="shared" si="2"/>
        <v>0.30893731079573566</v>
      </c>
      <c r="G33" s="120">
        <f t="shared" si="3"/>
        <v>92.970626999999979</v>
      </c>
      <c r="H33" s="120">
        <f t="shared" si="4"/>
        <v>27.713759897795125</v>
      </c>
      <c r="I33" s="59"/>
      <c r="J33" s="43">
        <v>2031.74118</v>
      </c>
      <c r="K33" s="43">
        <v>3067.6018789999998</v>
      </c>
      <c r="L33" s="57">
        <f t="shared" si="5"/>
        <v>0.26216837061642861</v>
      </c>
      <c r="M33" s="153"/>
    </row>
    <row r="34" spans="1:17" x14ac:dyDescent="0.2">
      <c r="A34" s="69" t="s">
        <v>30</v>
      </c>
      <c r="B34" s="41" t="s">
        <v>171</v>
      </c>
      <c r="C34" s="43">
        <v>169.997849</v>
      </c>
      <c r="D34" s="43">
        <v>428.21840400000002</v>
      </c>
      <c r="E34" s="43">
        <v>359.41773999999998</v>
      </c>
      <c r="F34" s="57">
        <f t="shared" si="2"/>
        <v>0.25916829422698245</v>
      </c>
      <c r="G34" s="120">
        <f t="shared" si="3"/>
        <v>189.41989099999998</v>
      </c>
      <c r="H34" s="120">
        <f t="shared" si="4"/>
        <v>111.42487514650846</v>
      </c>
      <c r="I34" s="59"/>
      <c r="J34" s="43">
        <v>2308.7734190000001</v>
      </c>
      <c r="K34" s="43">
        <v>3027.5776679999999</v>
      </c>
      <c r="L34" s="57">
        <f t="shared" si="5"/>
        <v>0.25874775653514542</v>
      </c>
      <c r="M34" s="153"/>
    </row>
    <row r="35" spans="1:17" x14ac:dyDescent="0.2">
      <c r="A35" s="69" t="s">
        <v>31</v>
      </c>
      <c r="B35" s="41" t="s">
        <v>157</v>
      </c>
      <c r="C35" s="43">
        <v>359.80893200000003</v>
      </c>
      <c r="D35" s="43">
        <v>306.123221</v>
      </c>
      <c r="E35" s="43">
        <v>240.277376</v>
      </c>
      <c r="F35" s="57">
        <f t="shared" si="2"/>
        <v>0.17325877592813116</v>
      </c>
      <c r="G35" s="120">
        <f t="shared" si="3"/>
        <v>-119.53155600000002</v>
      </c>
      <c r="H35" s="120">
        <f t="shared" si="4"/>
        <v>-33.220841777213025</v>
      </c>
      <c r="I35" s="59"/>
      <c r="J35" s="43">
        <v>3105.7270950000002</v>
      </c>
      <c r="K35" s="43">
        <v>2733.8423079999998</v>
      </c>
      <c r="L35" s="57">
        <f t="shared" si="5"/>
        <v>0.23364406845527838</v>
      </c>
      <c r="M35" s="153"/>
    </row>
    <row r="36" spans="1:17" x14ac:dyDescent="0.2">
      <c r="A36" s="69" t="s">
        <v>32</v>
      </c>
      <c r="B36" s="41" t="s">
        <v>178</v>
      </c>
      <c r="C36" s="43">
        <v>280.68793899999997</v>
      </c>
      <c r="D36" s="43">
        <v>255.071619</v>
      </c>
      <c r="E36" s="43">
        <v>278.77484199999998</v>
      </c>
      <c r="F36" s="57">
        <f t="shared" si="2"/>
        <v>0.20101845911817415</v>
      </c>
      <c r="G36" s="120">
        <f t="shared" si="3"/>
        <v>-1.9130969999999934</v>
      </c>
      <c r="H36" s="120">
        <f t="shared" si="4"/>
        <v>-0.68157435150784784</v>
      </c>
      <c r="I36" s="59"/>
      <c r="J36" s="43">
        <v>3001.3158619999999</v>
      </c>
      <c r="K36" s="43">
        <v>2401.4337989999999</v>
      </c>
      <c r="L36" s="57">
        <f t="shared" si="5"/>
        <v>0.20523523294759663</v>
      </c>
      <c r="M36" s="153"/>
    </row>
    <row r="37" spans="1:17" ht="12" x14ac:dyDescent="0.25">
      <c r="A37" s="70"/>
      <c r="B37" s="35" t="s">
        <v>107</v>
      </c>
      <c r="C37" s="65">
        <f>SUM(C7:C36)</f>
        <v>119016.93986499999</v>
      </c>
      <c r="D37" s="65">
        <f>SUM(D7:D36)</f>
        <v>126529.97892199995</v>
      </c>
      <c r="E37" s="65">
        <f t="shared" ref="E37" si="6">SUM(E7:E36)</f>
        <v>134030.74702700003</v>
      </c>
      <c r="F37" s="68">
        <f>E37/E$5*100</f>
        <v>96.646648774086103</v>
      </c>
      <c r="G37" s="71">
        <f t="shared" ref="G37" si="7">E37-C37</f>
        <v>15013.807162000041</v>
      </c>
      <c r="H37" s="71">
        <f>(G37/C37)*100</f>
        <v>12.614848927413263</v>
      </c>
      <c r="I37" s="67"/>
      <c r="J37" s="65">
        <f>SUM(J7:J36)</f>
        <v>1073459.7289469999</v>
      </c>
      <c r="K37" s="65">
        <f t="shared" ref="K37" si="8">SUM(K7:K36)</f>
        <v>1127774.9287719999</v>
      </c>
      <c r="L37" s="68">
        <f>K37/K$5*100</f>
        <v>96.383731383877546</v>
      </c>
      <c r="M37" s="82"/>
    </row>
    <row r="38" spans="1:17" ht="12" x14ac:dyDescent="0.25">
      <c r="A38" s="70"/>
      <c r="B38" s="35" t="s">
        <v>33</v>
      </c>
      <c r="C38" s="80">
        <f>C5-C37</f>
        <v>4612.950033000001</v>
      </c>
      <c r="D38" s="80">
        <f t="shared" ref="D38" si="9">D5-D37</f>
        <v>4788.4078660000523</v>
      </c>
      <c r="E38" s="80">
        <f>E5-E37</f>
        <v>4650.4682319999556</v>
      </c>
      <c r="F38" s="71">
        <f>E38/E$5*100</f>
        <v>3.3533512259138893</v>
      </c>
      <c r="G38" s="71">
        <f>E38-C38</f>
        <v>37.51819899995462</v>
      </c>
      <c r="H38" s="71">
        <f>(G38/C38)*100</f>
        <v>0.81332333390905842</v>
      </c>
      <c r="I38" s="67"/>
      <c r="J38" s="80">
        <f>J5-J37</f>
        <v>42899.160050000064</v>
      </c>
      <c r="K38" s="80">
        <f>K5-K37</f>
        <v>42313.542155000148</v>
      </c>
      <c r="L38" s="71">
        <f>K38/K$5*100</f>
        <v>3.6162686161224493</v>
      </c>
      <c r="M38" s="76"/>
      <c r="N38" s="76"/>
      <c r="O38" s="76"/>
      <c r="P38" s="76"/>
    </row>
    <row r="39" spans="1:17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7" ht="13.2" x14ac:dyDescent="0.2">
      <c r="A40" s="96" t="s">
        <v>125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17" x14ac:dyDescent="0.2">
      <c r="A41" s="41"/>
      <c r="B41" s="113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7" ht="12" x14ac:dyDescent="0.25">
      <c r="A42" s="12"/>
      <c r="B42" s="13"/>
      <c r="C42" s="161" t="s">
        <v>122</v>
      </c>
      <c r="D42" s="161"/>
      <c r="E42" s="161"/>
      <c r="F42" s="13"/>
      <c r="G42" s="162" t="s">
        <v>106</v>
      </c>
      <c r="H42" s="162"/>
      <c r="I42" s="14"/>
      <c r="J42" s="161" t="s">
        <v>122</v>
      </c>
      <c r="K42" s="161"/>
      <c r="L42" s="161"/>
    </row>
    <row r="43" spans="1:17" ht="24" x14ac:dyDescent="0.2">
      <c r="A43" s="72" t="s">
        <v>119</v>
      </c>
      <c r="B43" s="73" t="s">
        <v>1</v>
      </c>
      <c r="C43" s="17" t="s">
        <v>181</v>
      </c>
      <c r="D43" s="17" t="s">
        <v>177</v>
      </c>
      <c r="E43" s="17" t="s">
        <v>182</v>
      </c>
      <c r="F43" s="18" t="s">
        <v>116</v>
      </c>
      <c r="G43" s="19" t="s">
        <v>123</v>
      </c>
      <c r="H43" s="20" t="s">
        <v>2</v>
      </c>
      <c r="I43" s="20"/>
      <c r="J43" s="17" t="s">
        <v>183</v>
      </c>
      <c r="K43" s="17" t="s">
        <v>184</v>
      </c>
      <c r="L43" s="18" t="s">
        <v>116</v>
      </c>
      <c r="M43" s="81"/>
    </row>
    <row r="44" spans="1:17" ht="15" customHeight="1" x14ac:dyDescent="0.25">
      <c r="A44" s="84"/>
      <c r="B44" s="84" t="s">
        <v>56</v>
      </c>
      <c r="C44" s="85">
        <v>110790.021694</v>
      </c>
      <c r="D44" s="85">
        <v>115468.55527300001</v>
      </c>
      <c r="E44" s="85">
        <v>118824.115815</v>
      </c>
      <c r="F44" s="87">
        <f>E44/E$44*100</f>
        <v>100</v>
      </c>
      <c r="G44" s="87">
        <f>E44-C44</f>
        <v>8034.0941210000019</v>
      </c>
      <c r="H44" s="87">
        <f t="shared" ref="H44" si="10">(G44/C44)*100</f>
        <v>7.2516405341900025</v>
      </c>
      <c r="I44" s="89"/>
      <c r="J44" s="85">
        <v>1023355.4654470001</v>
      </c>
      <c r="K44" s="85">
        <v>1064437.6238490001</v>
      </c>
      <c r="L44" s="87">
        <f>K44/K$44*100</f>
        <v>100</v>
      </c>
    </row>
    <row r="45" spans="1:17" ht="6" customHeight="1" x14ac:dyDescent="0.2">
      <c r="A45" s="121"/>
      <c r="B45" s="122"/>
      <c r="C45" s="116"/>
      <c r="D45" s="116"/>
      <c r="E45" s="116"/>
      <c r="F45" s="117"/>
      <c r="G45" s="118"/>
      <c r="H45" s="119"/>
      <c r="I45" s="119"/>
      <c r="J45" s="116"/>
      <c r="K45" s="116"/>
      <c r="L45" s="117"/>
    </row>
    <row r="46" spans="1:17" x14ac:dyDescent="0.2">
      <c r="A46" s="69" t="s">
        <v>3</v>
      </c>
      <c r="B46" s="41" t="s">
        <v>137</v>
      </c>
      <c r="C46" s="43">
        <v>21278.413281000001</v>
      </c>
      <c r="D46" s="43">
        <v>27502.914616999999</v>
      </c>
      <c r="E46" s="43">
        <v>31202.310336999999</v>
      </c>
      <c r="F46" s="57">
        <f>E46/E$44*100</f>
        <v>26.259240494227278</v>
      </c>
      <c r="G46" s="120">
        <f t="shared" ref="G46:G76" si="11">E46-C46</f>
        <v>9923.897055999998</v>
      </c>
      <c r="H46" s="120">
        <f t="shared" ref="H46:H75" si="12">(G46/C46)*100</f>
        <v>46.638332120662781</v>
      </c>
      <c r="I46" s="59"/>
      <c r="J46" s="43">
        <v>218075.89511700001</v>
      </c>
      <c r="K46" s="43">
        <v>249361.12680699999</v>
      </c>
      <c r="L46" s="57">
        <f>K46/K$44*100</f>
        <v>23.426560769743524</v>
      </c>
      <c r="N46" s="153"/>
      <c r="P46" s="76"/>
      <c r="Q46" s="76"/>
    </row>
    <row r="47" spans="1:17" x14ac:dyDescent="0.2">
      <c r="A47" s="69" t="s">
        <v>4</v>
      </c>
      <c r="B47" s="41" t="s">
        <v>136</v>
      </c>
      <c r="C47" s="43">
        <v>13166.320728000001</v>
      </c>
      <c r="D47" s="43">
        <v>11931.300660999999</v>
      </c>
      <c r="E47" s="43">
        <v>12018.317109</v>
      </c>
      <c r="F47" s="57">
        <f t="shared" ref="F47:F75" si="13">E47/E$44*100</f>
        <v>10.114375374533898</v>
      </c>
      <c r="G47" s="120">
        <f t="shared" si="11"/>
        <v>-1148.003619000001</v>
      </c>
      <c r="H47" s="120">
        <f t="shared" si="12"/>
        <v>-8.7192439157175663</v>
      </c>
      <c r="I47" s="59"/>
      <c r="J47" s="43">
        <v>124758.8901</v>
      </c>
      <c r="K47" s="43">
        <v>114852.305471</v>
      </c>
      <c r="L47" s="57">
        <f t="shared" ref="L47:L75" si="14">K47/K$44*100</f>
        <v>10.789951698221147</v>
      </c>
      <c r="N47" s="153"/>
      <c r="P47" s="76"/>
      <c r="Q47" s="76"/>
    </row>
    <row r="48" spans="1:17" x14ac:dyDescent="0.2">
      <c r="A48" s="69" t="s">
        <v>5</v>
      </c>
      <c r="B48" s="41" t="s">
        <v>147</v>
      </c>
      <c r="C48" s="43">
        <v>8276.7664370000002</v>
      </c>
      <c r="D48" s="43">
        <v>12810.359678999999</v>
      </c>
      <c r="E48" s="43">
        <v>12377.156488000001</v>
      </c>
      <c r="F48" s="57">
        <f t="shared" si="13"/>
        <v>10.416367420962155</v>
      </c>
      <c r="G48" s="120">
        <f t="shared" si="11"/>
        <v>4100.3900510000003</v>
      </c>
      <c r="H48" s="120">
        <f t="shared" si="12"/>
        <v>49.540966054929889</v>
      </c>
      <c r="I48" s="59"/>
      <c r="J48" s="43">
        <v>80450.862143999999</v>
      </c>
      <c r="K48" s="43">
        <v>110762.39576499999</v>
      </c>
      <c r="L48" s="57">
        <f t="shared" si="14"/>
        <v>10.405719723104472</v>
      </c>
      <c r="N48" s="153"/>
      <c r="P48" s="76"/>
      <c r="Q48" s="76"/>
    </row>
    <row r="49" spans="1:17" x14ac:dyDescent="0.2">
      <c r="A49" s="69" t="s">
        <v>6</v>
      </c>
      <c r="B49" s="41" t="s">
        <v>138</v>
      </c>
      <c r="C49" s="43">
        <v>10923.832089</v>
      </c>
      <c r="D49" s="43">
        <v>9772.0297050000008</v>
      </c>
      <c r="E49" s="43">
        <v>8828.9429340000006</v>
      </c>
      <c r="F49" s="57">
        <f t="shared" si="13"/>
        <v>7.4302618398995586</v>
      </c>
      <c r="G49" s="120">
        <f t="shared" si="11"/>
        <v>-2094.8891549999989</v>
      </c>
      <c r="H49" s="120">
        <f t="shared" si="12"/>
        <v>-19.177236870104359</v>
      </c>
      <c r="I49" s="59"/>
      <c r="J49" s="43">
        <v>93948.630919000003</v>
      </c>
      <c r="K49" s="43">
        <v>104498.694638</v>
      </c>
      <c r="L49" s="57">
        <f t="shared" si="14"/>
        <v>9.817268038697593</v>
      </c>
      <c r="N49" s="153"/>
      <c r="P49" s="76"/>
      <c r="Q49" s="76"/>
    </row>
    <row r="50" spans="1:17" ht="12" x14ac:dyDescent="0.25">
      <c r="A50" s="69" t="s">
        <v>7</v>
      </c>
      <c r="B50" s="41" t="s">
        <v>185</v>
      </c>
      <c r="C50" s="43">
        <v>7966.424242</v>
      </c>
      <c r="D50" s="43">
        <v>8673.4325100000005</v>
      </c>
      <c r="E50" s="43">
        <v>8156.1566309999998</v>
      </c>
      <c r="F50" s="57">
        <f t="shared" si="13"/>
        <v>6.8640583395533179</v>
      </c>
      <c r="G50" s="120">
        <f t="shared" si="11"/>
        <v>189.73238899999978</v>
      </c>
      <c r="H50" s="120">
        <f t="shared" si="12"/>
        <v>2.3816505779306425</v>
      </c>
      <c r="I50" s="59"/>
      <c r="J50" s="43">
        <v>76440.663956999997</v>
      </c>
      <c r="K50" s="43">
        <v>72515.899879999997</v>
      </c>
      <c r="L50" s="57">
        <f t="shared" si="14"/>
        <v>6.8126020966623608</v>
      </c>
      <c r="N50" s="154"/>
      <c r="P50" s="76"/>
      <c r="Q50" s="76"/>
    </row>
    <row r="51" spans="1:17" x14ac:dyDescent="0.2">
      <c r="A51" s="69" t="s">
        <v>8</v>
      </c>
      <c r="B51" s="41" t="s">
        <v>140</v>
      </c>
      <c r="C51" s="43">
        <v>5085.0010199999997</v>
      </c>
      <c r="D51" s="43">
        <v>5384.1713980000004</v>
      </c>
      <c r="E51" s="43">
        <v>5174.3840309999996</v>
      </c>
      <c r="F51" s="57">
        <f t="shared" si="13"/>
        <v>4.3546581394774417</v>
      </c>
      <c r="G51" s="120">
        <f t="shared" si="11"/>
        <v>89.383010999999897</v>
      </c>
      <c r="H51" s="120">
        <f t="shared" si="12"/>
        <v>1.7577776415077278</v>
      </c>
      <c r="I51" s="59"/>
      <c r="J51" s="43">
        <v>53572.54204</v>
      </c>
      <c r="K51" s="43">
        <v>48571.866266999998</v>
      </c>
      <c r="L51" s="57">
        <f t="shared" si="14"/>
        <v>4.5631481994561991</v>
      </c>
      <c r="N51" s="153"/>
      <c r="P51" s="76"/>
      <c r="Q51" s="76"/>
    </row>
    <row r="52" spans="1:17" x14ac:dyDescent="0.2">
      <c r="A52" s="69" t="s">
        <v>9</v>
      </c>
      <c r="B52" s="41" t="s">
        <v>144</v>
      </c>
      <c r="C52" s="43">
        <v>5760.8815000000004</v>
      </c>
      <c r="D52" s="43">
        <v>5381.9984990000003</v>
      </c>
      <c r="E52" s="43">
        <v>5323.2190069999997</v>
      </c>
      <c r="F52" s="57">
        <f t="shared" si="13"/>
        <v>4.4799146793466083</v>
      </c>
      <c r="G52" s="120">
        <f t="shared" si="11"/>
        <v>-437.66249300000072</v>
      </c>
      <c r="H52" s="120">
        <f t="shared" si="12"/>
        <v>-7.5971445168591067</v>
      </c>
      <c r="I52" s="59"/>
      <c r="J52" s="43">
        <v>45464.649232999996</v>
      </c>
      <c r="K52" s="43">
        <v>46373.712094000002</v>
      </c>
      <c r="L52" s="57">
        <f t="shared" si="14"/>
        <v>4.3566396992162808</v>
      </c>
      <c r="N52" s="153"/>
      <c r="P52" s="76"/>
      <c r="Q52" s="76"/>
    </row>
    <row r="53" spans="1:17" x14ac:dyDescent="0.2">
      <c r="A53" s="69" t="s">
        <v>10</v>
      </c>
      <c r="B53" s="41" t="s">
        <v>142</v>
      </c>
      <c r="C53" s="43">
        <v>4933.4790329999996</v>
      </c>
      <c r="D53" s="43">
        <v>5960.0336939999997</v>
      </c>
      <c r="E53" s="43">
        <v>4398.6067919999996</v>
      </c>
      <c r="F53" s="57">
        <f t="shared" si="13"/>
        <v>3.7017795266815132</v>
      </c>
      <c r="G53" s="120">
        <f t="shared" si="11"/>
        <v>-534.87224100000003</v>
      </c>
      <c r="H53" s="120">
        <f t="shared" si="12"/>
        <v>-10.8416846898962</v>
      </c>
      <c r="I53" s="59"/>
      <c r="J53" s="43">
        <v>41835.923596000001</v>
      </c>
      <c r="K53" s="43">
        <v>46031.533798999997</v>
      </c>
      <c r="L53" s="57">
        <f t="shared" si="14"/>
        <v>4.3244933068553371</v>
      </c>
      <c r="N53" s="153"/>
      <c r="P53" s="76"/>
      <c r="Q53" s="76"/>
    </row>
    <row r="54" spans="1:17" x14ac:dyDescent="0.2">
      <c r="A54" s="69" t="s">
        <v>11</v>
      </c>
      <c r="B54" s="41" t="s">
        <v>141</v>
      </c>
      <c r="C54" s="43">
        <v>4618.2857960000001</v>
      </c>
      <c r="D54" s="43">
        <v>4954.1005939999995</v>
      </c>
      <c r="E54" s="43">
        <v>4795.2768489999999</v>
      </c>
      <c r="F54" s="57">
        <f t="shared" si="13"/>
        <v>4.0356091152959861</v>
      </c>
      <c r="G54" s="120">
        <f t="shared" si="11"/>
        <v>176.99105299999974</v>
      </c>
      <c r="H54" s="120">
        <f t="shared" si="12"/>
        <v>3.832397145133279</v>
      </c>
      <c r="I54" s="59"/>
      <c r="J54" s="43">
        <v>42102.20033</v>
      </c>
      <c r="K54" s="43">
        <v>39793.638256999999</v>
      </c>
      <c r="L54" s="57">
        <f t="shared" si="14"/>
        <v>3.7384659622521084</v>
      </c>
      <c r="N54" s="153"/>
      <c r="P54" s="76"/>
      <c r="Q54" s="76"/>
    </row>
    <row r="55" spans="1:17" x14ac:dyDescent="0.2">
      <c r="A55" s="69" t="s">
        <v>12</v>
      </c>
      <c r="B55" s="41" t="s">
        <v>145</v>
      </c>
      <c r="C55" s="43">
        <v>2206.3887340000001</v>
      </c>
      <c r="D55" s="43">
        <v>2831.2153739999999</v>
      </c>
      <c r="E55" s="43">
        <v>2935.2216130000002</v>
      </c>
      <c r="F55" s="57">
        <f t="shared" si="13"/>
        <v>2.4702238201964946</v>
      </c>
      <c r="G55" s="120">
        <f t="shared" si="11"/>
        <v>728.83287900000005</v>
      </c>
      <c r="H55" s="120">
        <f t="shared" si="12"/>
        <v>33.032840848434105</v>
      </c>
      <c r="I55" s="59"/>
      <c r="J55" s="43">
        <v>22033.008823</v>
      </c>
      <c r="K55" s="43">
        <v>25028.526761000001</v>
      </c>
      <c r="L55" s="57">
        <f t="shared" si="14"/>
        <v>2.3513380399404706</v>
      </c>
      <c r="N55" s="153"/>
      <c r="P55" s="76"/>
      <c r="Q55" s="76"/>
    </row>
    <row r="56" spans="1:17" x14ac:dyDescent="0.2">
      <c r="A56" s="69" t="s">
        <v>13</v>
      </c>
      <c r="B56" s="41" t="s">
        <v>143</v>
      </c>
      <c r="C56" s="43">
        <v>2091.6081180000001</v>
      </c>
      <c r="D56" s="43">
        <v>1718.570733</v>
      </c>
      <c r="E56" s="43">
        <v>2677.518274</v>
      </c>
      <c r="F56" s="57">
        <f t="shared" si="13"/>
        <v>2.2533458428326871</v>
      </c>
      <c r="G56" s="120">
        <f t="shared" si="11"/>
        <v>585.91015599999992</v>
      </c>
      <c r="H56" s="120">
        <f t="shared" si="12"/>
        <v>28.012425031140552</v>
      </c>
      <c r="I56" s="59"/>
      <c r="J56" s="43">
        <v>25697.802741</v>
      </c>
      <c r="K56" s="43">
        <v>21946.673046</v>
      </c>
      <c r="L56" s="57">
        <f t="shared" si="14"/>
        <v>2.0618092177765157</v>
      </c>
      <c r="N56" s="153"/>
      <c r="P56" s="76"/>
      <c r="Q56" s="76"/>
    </row>
    <row r="57" spans="1:17" x14ac:dyDescent="0.2">
      <c r="A57" s="69" t="s">
        <v>14</v>
      </c>
      <c r="B57" s="41" t="s">
        <v>155</v>
      </c>
      <c r="C57" s="43">
        <v>3074.6299770000001</v>
      </c>
      <c r="D57" s="43">
        <v>1918.6197299999999</v>
      </c>
      <c r="E57" s="43">
        <v>860.11527799999999</v>
      </c>
      <c r="F57" s="57">
        <f t="shared" si="13"/>
        <v>0.72385582009222205</v>
      </c>
      <c r="G57" s="120">
        <f t="shared" si="11"/>
        <v>-2214.5146990000003</v>
      </c>
      <c r="H57" s="120">
        <f t="shared" si="12"/>
        <v>-72.02540518910709</v>
      </c>
      <c r="I57" s="59"/>
      <c r="J57" s="43">
        <v>27584.617990999999</v>
      </c>
      <c r="K57" s="43">
        <v>21501.594878</v>
      </c>
      <c r="L57" s="57">
        <f t="shared" si="14"/>
        <v>2.0199957607896608</v>
      </c>
      <c r="N57" s="153"/>
      <c r="P57" s="76"/>
      <c r="Q57" s="76"/>
    </row>
    <row r="58" spans="1:17" x14ac:dyDescent="0.2">
      <c r="A58" s="69" t="s">
        <v>15</v>
      </c>
      <c r="B58" s="41" t="s">
        <v>146</v>
      </c>
      <c r="C58" s="43">
        <v>2095.1136409999999</v>
      </c>
      <c r="D58" s="43">
        <v>1947.575394</v>
      </c>
      <c r="E58" s="43">
        <v>2167.8830549999998</v>
      </c>
      <c r="F58" s="57">
        <f t="shared" si="13"/>
        <v>1.8244470326000379</v>
      </c>
      <c r="G58" s="120">
        <f t="shared" si="11"/>
        <v>72.76941399999987</v>
      </c>
      <c r="H58" s="120">
        <f t="shared" si="12"/>
        <v>3.4732919769099952</v>
      </c>
      <c r="I58" s="59"/>
      <c r="J58" s="43">
        <v>23196.570098</v>
      </c>
      <c r="K58" s="43">
        <v>20163.907958</v>
      </c>
      <c r="L58" s="57">
        <f t="shared" si="14"/>
        <v>1.894324994365328</v>
      </c>
      <c r="N58" s="153"/>
      <c r="P58" s="76"/>
      <c r="Q58" s="76"/>
    </row>
    <row r="59" spans="1:17" x14ac:dyDescent="0.2">
      <c r="A59" s="69" t="s">
        <v>16</v>
      </c>
      <c r="B59" s="41" t="s">
        <v>151</v>
      </c>
      <c r="C59" s="43">
        <v>2087.7159299999998</v>
      </c>
      <c r="D59" s="43">
        <v>1451.7522240000001</v>
      </c>
      <c r="E59" s="43">
        <v>3606.8247510000001</v>
      </c>
      <c r="F59" s="57">
        <f t="shared" si="13"/>
        <v>3.0354315925359368</v>
      </c>
      <c r="G59" s="120">
        <f t="shared" si="11"/>
        <v>1519.1088210000003</v>
      </c>
      <c r="H59" s="120">
        <f t="shared" si="12"/>
        <v>72.764153358737858</v>
      </c>
      <c r="I59" s="59"/>
      <c r="J59" s="43">
        <v>21985.483193</v>
      </c>
      <c r="K59" s="43">
        <v>19339.794482000001</v>
      </c>
      <c r="L59" s="57">
        <f t="shared" si="14"/>
        <v>1.8169025641979302</v>
      </c>
      <c r="N59" s="153"/>
      <c r="P59" s="76"/>
      <c r="Q59" s="76"/>
    </row>
    <row r="60" spans="1:17" x14ac:dyDescent="0.2">
      <c r="A60" s="69" t="s">
        <v>17</v>
      </c>
      <c r="B60" s="41" t="s">
        <v>139</v>
      </c>
      <c r="C60" s="43">
        <v>1828.5322189999999</v>
      </c>
      <c r="D60" s="43">
        <v>1650.0042309999999</v>
      </c>
      <c r="E60" s="43">
        <v>1569.887242</v>
      </c>
      <c r="F60" s="57">
        <f t="shared" si="13"/>
        <v>1.3211857132134639</v>
      </c>
      <c r="G60" s="120">
        <f t="shared" si="11"/>
        <v>-258.64497699999993</v>
      </c>
      <c r="H60" s="120">
        <f t="shared" si="12"/>
        <v>-14.144950486103516</v>
      </c>
      <c r="I60" s="59"/>
      <c r="J60" s="43">
        <v>12939.530097999999</v>
      </c>
      <c r="K60" s="43">
        <v>13942.881955999999</v>
      </c>
      <c r="L60" s="57">
        <f t="shared" si="14"/>
        <v>1.3098824810027496</v>
      </c>
      <c r="N60" s="153"/>
      <c r="P60" s="76"/>
      <c r="Q60" s="76"/>
    </row>
    <row r="61" spans="1:17" x14ac:dyDescent="0.2">
      <c r="A61" s="69" t="s">
        <v>18</v>
      </c>
      <c r="B61" s="41" t="s">
        <v>157</v>
      </c>
      <c r="C61" s="43">
        <v>1025.6260090000001</v>
      </c>
      <c r="D61" s="43">
        <v>1474.112793</v>
      </c>
      <c r="E61" s="43">
        <v>1012.3432330000001</v>
      </c>
      <c r="F61" s="57">
        <f t="shared" si="13"/>
        <v>0.85196782324569575</v>
      </c>
      <c r="G61" s="120">
        <f t="shared" si="11"/>
        <v>-13.282776000000013</v>
      </c>
      <c r="H61" s="120">
        <f t="shared" si="12"/>
        <v>-1.2950896216985477</v>
      </c>
      <c r="I61" s="120"/>
      <c r="J61" s="43">
        <v>11727.903335999999</v>
      </c>
      <c r="K61" s="43">
        <v>9704.0465879999992</v>
      </c>
      <c r="L61" s="57">
        <f t="shared" si="14"/>
        <v>0.91165948765604743</v>
      </c>
      <c r="N61" s="153"/>
      <c r="P61" s="76"/>
      <c r="Q61" s="76"/>
    </row>
    <row r="62" spans="1:17" x14ac:dyDescent="0.2">
      <c r="A62" s="69" t="s">
        <v>19</v>
      </c>
      <c r="B62" s="41" t="s">
        <v>148</v>
      </c>
      <c r="C62" s="43">
        <v>900.47674400000005</v>
      </c>
      <c r="D62" s="43">
        <v>688.56762400000002</v>
      </c>
      <c r="E62" s="43">
        <v>715.58676200000002</v>
      </c>
      <c r="F62" s="57">
        <f t="shared" si="13"/>
        <v>0.60222351085205084</v>
      </c>
      <c r="G62" s="120">
        <f t="shared" si="11"/>
        <v>-184.88998200000003</v>
      </c>
      <c r="H62" s="120">
        <f t="shared" si="12"/>
        <v>-20.532454972540638</v>
      </c>
      <c r="I62" s="59"/>
      <c r="J62" s="43">
        <v>7596.5137940000004</v>
      </c>
      <c r="K62" s="43">
        <v>6845.7669930000002</v>
      </c>
      <c r="L62" s="57">
        <f t="shared" si="14"/>
        <v>0.64313463181109176</v>
      </c>
      <c r="N62" s="153"/>
      <c r="P62" s="76"/>
      <c r="Q62" s="76"/>
    </row>
    <row r="63" spans="1:17" x14ac:dyDescent="0.2">
      <c r="A63" s="69" t="s">
        <v>20</v>
      </c>
      <c r="B63" s="41" t="s">
        <v>160</v>
      </c>
      <c r="C63" s="43">
        <v>649.618247</v>
      </c>
      <c r="D63" s="43">
        <v>591.98080600000003</v>
      </c>
      <c r="E63" s="43">
        <v>539.54518499999995</v>
      </c>
      <c r="F63" s="57">
        <f t="shared" si="13"/>
        <v>0.45407043957308324</v>
      </c>
      <c r="G63" s="120">
        <f t="shared" si="11"/>
        <v>-110.07306200000005</v>
      </c>
      <c r="H63" s="120">
        <f t="shared" si="12"/>
        <v>-16.94426880838525</v>
      </c>
      <c r="I63" s="59"/>
      <c r="J63" s="43">
        <v>7078.0204649999996</v>
      </c>
      <c r="K63" s="43">
        <v>6495.37799</v>
      </c>
      <c r="L63" s="57">
        <f t="shared" si="14"/>
        <v>0.61021687363067389</v>
      </c>
      <c r="N63" s="153"/>
      <c r="P63" s="76"/>
      <c r="Q63" s="76"/>
    </row>
    <row r="64" spans="1:17" x14ac:dyDescent="0.2">
      <c r="A64" s="69" t="s">
        <v>21</v>
      </c>
      <c r="B64" s="41" t="s">
        <v>163</v>
      </c>
      <c r="C64" s="43">
        <v>561.67443000000003</v>
      </c>
      <c r="D64" s="43">
        <v>426.45660600000002</v>
      </c>
      <c r="E64" s="43">
        <v>681.62387799999999</v>
      </c>
      <c r="F64" s="57">
        <f t="shared" si="13"/>
        <v>0.57364102676028828</v>
      </c>
      <c r="G64" s="120">
        <f t="shared" si="11"/>
        <v>119.94944799999996</v>
      </c>
      <c r="H64" s="120">
        <f t="shared" si="12"/>
        <v>21.35568962966677</v>
      </c>
      <c r="I64" s="59"/>
      <c r="J64" s="43">
        <v>5792.5944950000003</v>
      </c>
      <c r="K64" s="43">
        <v>5592.1140409999998</v>
      </c>
      <c r="L64" s="57">
        <f t="shared" si="14"/>
        <v>0.52535854762244771</v>
      </c>
      <c r="N64" s="153"/>
      <c r="P64" s="76"/>
      <c r="Q64" s="76"/>
    </row>
    <row r="65" spans="1:17" x14ac:dyDescent="0.2">
      <c r="A65" s="69" t="s">
        <v>22</v>
      </c>
      <c r="B65" s="41" t="s">
        <v>153</v>
      </c>
      <c r="C65" s="43">
        <v>567.84225300000003</v>
      </c>
      <c r="D65" s="43">
        <v>540.69313099999999</v>
      </c>
      <c r="E65" s="43">
        <v>547.048543</v>
      </c>
      <c r="F65" s="57">
        <f t="shared" si="13"/>
        <v>0.46038511563739509</v>
      </c>
      <c r="G65" s="120">
        <f t="shared" si="11"/>
        <v>-20.793710000000033</v>
      </c>
      <c r="H65" s="120">
        <f t="shared" si="12"/>
        <v>-3.6618814274815921</v>
      </c>
      <c r="I65" s="59"/>
      <c r="J65" s="43">
        <v>6035.1735079999999</v>
      </c>
      <c r="K65" s="43">
        <v>5203.8812760000001</v>
      </c>
      <c r="L65" s="57">
        <f t="shared" si="14"/>
        <v>0.4888855071829194</v>
      </c>
      <c r="N65" s="153"/>
      <c r="P65" s="76"/>
      <c r="Q65" s="76"/>
    </row>
    <row r="66" spans="1:17" x14ac:dyDescent="0.2">
      <c r="A66" s="69" t="s">
        <v>23</v>
      </c>
      <c r="B66" s="41" t="s">
        <v>175</v>
      </c>
      <c r="C66" s="43">
        <v>484.60530799999998</v>
      </c>
      <c r="D66" s="43">
        <v>558.84207100000003</v>
      </c>
      <c r="E66" s="43">
        <v>2365.4520510000002</v>
      </c>
      <c r="F66" s="57">
        <f t="shared" si="13"/>
        <v>1.9907171492719768</v>
      </c>
      <c r="G66" s="120">
        <f t="shared" si="11"/>
        <v>1880.8467430000003</v>
      </c>
      <c r="H66" s="120">
        <f t="shared" si="12"/>
        <v>388.11930285336462</v>
      </c>
      <c r="I66" s="59"/>
      <c r="J66" s="43">
        <v>2616.8762750000001</v>
      </c>
      <c r="K66" s="43">
        <v>5088.2383460000001</v>
      </c>
      <c r="L66" s="57">
        <f t="shared" si="14"/>
        <v>0.4780212792179368</v>
      </c>
      <c r="N66" s="153"/>
      <c r="P66" s="76"/>
      <c r="Q66" s="76"/>
    </row>
    <row r="67" spans="1:17" x14ac:dyDescent="0.2">
      <c r="A67" s="69" t="s">
        <v>24</v>
      </c>
      <c r="B67" s="41" t="s">
        <v>149</v>
      </c>
      <c r="C67" s="43">
        <v>4116.110009</v>
      </c>
      <c r="D67" s="43">
        <v>362.921828</v>
      </c>
      <c r="E67" s="43">
        <v>297.74705399999999</v>
      </c>
      <c r="F67" s="57">
        <f t="shared" si="13"/>
        <v>0.25057796723989029</v>
      </c>
      <c r="G67" s="120">
        <f t="shared" si="11"/>
        <v>-3818.3629550000001</v>
      </c>
      <c r="H67" s="120">
        <f t="shared" si="12"/>
        <v>-92.766299896043421</v>
      </c>
      <c r="I67" s="59"/>
      <c r="J67" s="43">
        <v>6286.830363</v>
      </c>
      <c r="K67" s="43">
        <v>4974.9632469999997</v>
      </c>
      <c r="L67" s="57">
        <f t="shared" si="14"/>
        <v>0.46737950026705771</v>
      </c>
      <c r="N67" s="153"/>
      <c r="P67" s="76"/>
      <c r="Q67" s="76"/>
    </row>
    <row r="68" spans="1:17" x14ac:dyDescent="0.2">
      <c r="A68" s="69" t="s">
        <v>25</v>
      </c>
      <c r="B68" s="41" t="s">
        <v>158</v>
      </c>
      <c r="C68" s="43">
        <v>334.29142999999999</v>
      </c>
      <c r="D68" s="43">
        <v>478.113674</v>
      </c>
      <c r="E68" s="43">
        <v>367.52792599999998</v>
      </c>
      <c r="F68" s="57">
        <f t="shared" si="13"/>
        <v>0.30930415385729665</v>
      </c>
      <c r="G68" s="120">
        <f t="shared" si="11"/>
        <v>33.236495999999988</v>
      </c>
      <c r="H68" s="120">
        <f t="shared" si="12"/>
        <v>9.942371540903693</v>
      </c>
      <c r="I68" s="59"/>
      <c r="J68" s="43">
        <v>3821.0407949999999</v>
      </c>
      <c r="K68" s="43">
        <v>4646.9046840000001</v>
      </c>
      <c r="L68" s="57">
        <f t="shared" si="14"/>
        <v>0.43655960479833666</v>
      </c>
      <c r="N68" s="153"/>
      <c r="P68" s="76"/>
      <c r="Q68" s="76"/>
    </row>
    <row r="69" spans="1:17" x14ac:dyDescent="0.2">
      <c r="A69" s="69" t="s">
        <v>26</v>
      </c>
      <c r="B69" s="41" t="s">
        <v>164</v>
      </c>
      <c r="C69" s="43">
        <v>255.25726900000001</v>
      </c>
      <c r="D69" s="43">
        <v>266.19196899999997</v>
      </c>
      <c r="E69" s="43">
        <v>173.85082499999999</v>
      </c>
      <c r="F69" s="57">
        <f t="shared" si="13"/>
        <v>0.14630937819951662</v>
      </c>
      <c r="G69" s="120">
        <f t="shared" si="11"/>
        <v>-81.406444000000022</v>
      </c>
      <c r="H69" s="120">
        <f t="shared" si="12"/>
        <v>-31.891919990729043</v>
      </c>
      <c r="I69" s="59"/>
      <c r="J69" s="43">
        <v>3778.0948349999999</v>
      </c>
      <c r="K69" s="43">
        <v>4593.7087220000003</v>
      </c>
      <c r="L69" s="57">
        <f t="shared" si="14"/>
        <v>0.43156203981114238</v>
      </c>
      <c r="N69" s="153"/>
      <c r="P69" s="76"/>
      <c r="Q69" s="76"/>
    </row>
    <row r="70" spans="1:17" x14ac:dyDescent="0.2">
      <c r="A70" s="69" t="s">
        <v>27</v>
      </c>
      <c r="B70" s="41" t="s">
        <v>162</v>
      </c>
      <c r="C70" s="43">
        <v>324.10978599999999</v>
      </c>
      <c r="D70" s="43">
        <v>770.80761600000005</v>
      </c>
      <c r="E70" s="43">
        <v>596.09254899999996</v>
      </c>
      <c r="F70" s="57">
        <f t="shared" si="13"/>
        <v>0.50165957045964493</v>
      </c>
      <c r="G70" s="120">
        <f t="shared" si="11"/>
        <v>271.98276299999998</v>
      </c>
      <c r="H70" s="120">
        <f t="shared" si="12"/>
        <v>83.916862356016608</v>
      </c>
      <c r="I70" s="59"/>
      <c r="J70" s="43">
        <v>6411.120449</v>
      </c>
      <c r="K70" s="43">
        <v>4494.0469419999999</v>
      </c>
      <c r="L70" s="57">
        <f t="shared" si="14"/>
        <v>0.42219918211360791</v>
      </c>
      <c r="N70" s="153"/>
      <c r="P70" s="76"/>
      <c r="Q70" s="76"/>
    </row>
    <row r="71" spans="1:17" x14ac:dyDescent="0.2">
      <c r="A71" s="69" t="s">
        <v>28</v>
      </c>
      <c r="B71" s="41" t="s">
        <v>172</v>
      </c>
      <c r="C71" s="43">
        <v>232.966837</v>
      </c>
      <c r="D71" s="43">
        <v>315.88731799999999</v>
      </c>
      <c r="E71" s="43">
        <v>276.23293799999999</v>
      </c>
      <c r="F71" s="57">
        <f t="shared" si="13"/>
        <v>0.23247211738572784</v>
      </c>
      <c r="G71" s="120">
        <f t="shared" si="11"/>
        <v>43.266100999999992</v>
      </c>
      <c r="H71" s="120">
        <f t="shared" si="12"/>
        <v>18.571785391068339</v>
      </c>
      <c r="I71" s="59"/>
      <c r="J71" s="43">
        <v>2025.2681399999999</v>
      </c>
      <c r="K71" s="43">
        <v>4038.585239</v>
      </c>
      <c r="L71" s="57">
        <f t="shared" si="14"/>
        <v>0.37941023020179426</v>
      </c>
      <c r="N71" s="153"/>
      <c r="P71" s="76"/>
      <c r="Q71" s="76"/>
    </row>
    <row r="72" spans="1:17" x14ac:dyDescent="0.2">
      <c r="A72" s="69" t="s">
        <v>29</v>
      </c>
      <c r="B72" s="41" t="s">
        <v>154</v>
      </c>
      <c r="C72" s="43">
        <v>308.95635499999997</v>
      </c>
      <c r="D72" s="43">
        <v>351.10600399999998</v>
      </c>
      <c r="E72" s="43">
        <v>253.37649500000001</v>
      </c>
      <c r="F72" s="57">
        <f t="shared" si="13"/>
        <v>0.21323659196798711</v>
      </c>
      <c r="G72" s="120">
        <f t="shared" si="11"/>
        <v>-55.579859999999968</v>
      </c>
      <c r="H72" s="120">
        <f t="shared" si="12"/>
        <v>-17.989550659995317</v>
      </c>
      <c r="I72" s="59"/>
      <c r="J72" s="43">
        <v>3435.3164569999999</v>
      </c>
      <c r="K72" s="43">
        <v>3154.6444430000001</v>
      </c>
      <c r="L72" s="57">
        <f t="shared" si="14"/>
        <v>0.29636724335173581</v>
      </c>
      <c r="N72" s="153"/>
      <c r="P72" s="76"/>
      <c r="Q72" s="76"/>
    </row>
    <row r="73" spans="1:17" x14ac:dyDescent="0.2">
      <c r="A73" s="69" t="s">
        <v>30</v>
      </c>
      <c r="B73" s="41" t="s">
        <v>174</v>
      </c>
      <c r="C73" s="43">
        <v>202.478072</v>
      </c>
      <c r="D73" s="43">
        <v>219.70128199999999</v>
      </c>
      <c r="E73" s="43">
        <v>281.104961</v>
      </c>
      <c r="F73" s="57">
        <f t="shared" si="13"/>
        <v>0.23657231452717795</v>
      </c>
      <c r="G73" s="120">
        <f t="shared" si="11"/>
        <v>78.626889000000006</v>
      </c>
      <c r="H73" s="120">
        <f t="shared" si="12"/>
        <v>38.832298343891779</v>
      </c>
      <c r="I73" s="59"/>
      <c r="J73" s="43">
        <v>1232.0135009999999</v>
      </c>
      <c r="K73" s="43">
        <v>2974.0922890000002</v>
      </c>
      <c r="L73" s="57">
        <f t="shared" si="14"/>
        <v>0.27940503251338489</v>
      </c>
      <c r="N73" s="153"/>
      <c r="P73" s="76"/>
      <c r="Q73" s="76"/>
    </row>
    <row r="74" spans="1:17" x14ac:dyDescent="0.2">
      <c r="A74" s="69" t="s">
        <v>31</v>
      </c>
      <c r="B74" s="41" t="s">
        <v>150</v>
      </c>
      <c r="C74" s="43">
        <v>204.879232</v>
      </c>
      <c r="D74" s="43">
        <v>230.00052400000001</v>
      </c>
      <c r="E74" s="43">
        <v>296.19532800000002</v>
      </c>
      <c r="F74" s="57">
        <f t="shared" si="13"/>
        <v>0.2492720656648128</v>
      </c>
      <c r="G74" s="120">
        <f t="shared" si="11"/>
        <v>91.316096000000016</v>
      </c>
      <c r="H74" s="120">
        <f t="shared" si="12"/>
        <v>44.570694212676479</v>
      </c>
      <c r="I74" s="59"/>
      <c r="J74" s="43">
        <v>2586.7405189999999</v>
      </c>
      <c r="K74" s="43">
        <v>2675.9021969999999</v>
      </c>
      <c r="L74" s="57">
        <f t="shared" si="14"/>
        <v>0.2513911700456391</v>
      </c>
      <c r="N74" s="153"/>
      <c r="P74" s="76"/>
      <c r="Q74" s="76"/>
    </row>
    <row r="75" spans="1:17" x14ac:dyDescent="0.2">
      <c r="A75" s="69" t="s">
        <v>32</v>
      </c>
      <c r="B75" s="41" t="s">
        <v>176</v>
      </c>
      <c r="C75" s="43">
        <v>15.404586999999999</v>
      </c>
      <c r="D75" s="43">
        <v>497.72402399999999</v>
      </c>
      <c r="E75" s="43">
        <v>125.94700400000001</v>
      </c>
      <c r="F75" s="57">
        <f t="shared" si="13"/>
        <v>0.10599448027544323</v>
      </c>
      <c r="G75" s="120">
        <f t="shared" si="11"/>
        <v>110.542417</v>
      </c>
      <c r="H75" s="120">
        <f t="shared" si="12"/>
        <v>717.59416205056323</v>
      </c>
      <c r="I75" s="59"/>
      <c r="J75" s="43">
        <v>1259.9434229999999</v>
      </c>
      <c r="K75" s="43">
        <v>2595.5631239999998</v>
      </c>
      <c r="L75" s="57">
        <f t="shared" si="14"/>
        <v>0.24384360960621243</v>
      </c>
      <c r="N75" s="153"/>
      <c r="P75" s="76"/>
      <c r="Q75" s="76"/>
    </row>
    <row r="76" spans="1:17" ht="12" x14ac:dyDescent="0.25">
      <c r="A76" s="35"/>
      <c r="B76" s="35" t="s">
        <v>107</v>
      </c>
      <c r="C76" s="65">
        <f>SUM(C46:C75)</f>
        <v>105577.689313</v>
      </c>
      <c r="D76" s="65">
        <f>SUM(D46:D75)</f>
        <v>111661.18631300001</v>
      </c>
      <c r="E76" s="65">
        <f>SUM(E46:E75)</f>
        <v>114621.495123</v>
      </c>
      <c r="F76" s="71">
        <f>E76/E$44*100</f>
        <v>96.4631584563666</v>
      </c>
      <c r="G76" s="71">
        <f t="shared" si="11"/>
        <v>9043.8058100000053</v>
      </c>
      <c r="H76" s="71">
        <f>(G76/C76)*100</f>
        <v>8.5660198370020808</v>
      </c>
      <c r="I76" s="66"/>
      <c r="J76" s="65">
        <f>SUM(J46:J75)</f>
        <v>981770.72073499986</v>
      </c>
      <c r="K76" s="65">
        <f>SUM(K46:K75)</f>
        <v>1027762.3881799999</v>
      </c>
      <c r="L76" s="71">
        <f>K76/K$44*100</f>
        <v>96.554496492111696</v>
      </c>
      <c r="O76" s="76"/>
      <c r="P76" s="76"/>
    </row>
    <row r="77" spans="1:17" ht="12" x14ac:dyDescent="0.25">
      <c r="A77" s="35"/>
      <c r="B77" s="35" t="s">
        <v>33</v>
      </c>
      <c r="C77" s="65">
        <f>C44-C76</f>
        <v>5212.3323810000002</v>
      </c>
      <c r="D77" s="65">
        <f t="shared" ref="D77:E77" si="15">D44-D76</f>
        <v>3807.3689599999925</v>
      </c>
      <c r="E77" s="65">
        <f t="shared" si="15"/>
        <v>4202.6206919999968</v>
      </c>
      <c r="F77" s="71">
        <f>E77/E$44*100</f>
        <v>3.5368415436334102</v>
      </c>
      <c r="G77" s="71">
        <f>E77-C77</f>
        <v>-1009.7116890000034</v>
      </c>
      <c r="H77" s="71">
        <f>(G77/C77)*100</f>
        <v>-19.371590589284089</v>
      </c>
      <c r="I77" s="66"/>
      <c r="J77" s="65">
        <f>J44-J76</f>
        <v>41584.744712000247</v>
      </c>
      <c r="K77" s="65">
        <f>K44-K76</f>
        <v>36675.235669000191</v>
      </c>
      <c r="L77" s="71">
        <f>K77/K$44*100</f>
        <v>3.4455035078883021</v>
      </c>
    </row>
  </sheetData>
  <mergeCells count="6">
    <mergeCell ref="C3:E3"/>
    <mergeCell ref="G3:H3"/>
    <mergeCell ref="J3:L3"/>
    <mergeCell ref="C42:E42"/>
    <mergeCell ref="G42:H42"/>
    <mergeCell ref="J42:L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"/>
  <sheetViews>
    <sheetView view="pageBreakPreview" zoomScaleNormal="100" zoomScaleSheetLayoutView="100" workbookViewId="0">
      <pane xSplit="2" ySplit="4" topLeftCell="C5" activePane="bottomRight" state="frozen"/>
      <selection activeCell="H34" sqref="H34"/>
      <selection pane="topRight" activeCell="H34" sqref="H34"/>
      <selection pane="bottomLeft" activeCell="H34" sqref="H34"/>
      <selection pane="bottomRight" activeCell="R18" sqref="R18"/>
    </sheetView>
  </sheetViews>
  <sheetFormatPr defaultColWidth="9.109375" defaultRowHeight="13.8" x14ac:dyDescent="0.3"/>
  <cols>
    <col min="1" max="1" width="1.44140625" style="21" customWidth="1"/>
    <col min="2" max="2" width="34.6640625" style="21" customWidth="1"/>
    <col min="3" max="4" width="8.6640625" style="21" customWidth="1"/>
    <col min="5" max="5" width="10.44140625" style="21" customWidth="1"/>
    <col min="6" max="6" width="9" style="21" customWidth="1"/>
    <col min="7" max="7" width="12.6640625" style="21" customWidth="1"/>
    <col min="8" max="8" width="8" style="21" customWidth="1"/>
    <col min="9" max="9" width="0.6640625" style="21" customWidth="1"/>
    <col min="10" max="10" width="9.88671875" style="21" customWidth="1"/>
    <col min="11" max="11" width="11.5546875" style="21" customWidth="1"/>
    <col min="12" max="12" width="9" style="21" customWidth="1"/>
    <col min="13" max="13" width="9.33203125" style="21" bestFit="1" customWidth="1"/>
    <col min="14" max="15" width="10.33203125" style="21" bestFit="1" customWidth="1"/>
    <col min="16" max="17" width="9.33203125" style="21" bestFit="1" customWidth="1"/>
    <col min="18" max="16384" width="9.109375" style="21"/>
  </cols>
  <sheetData>
    <row r="1" spans="1:13" x14ac:dyDescent="0.3">
      <c r="A1" s="96" t="s">
        <v>127</v>
      </c>
      <c r="B1" s="123"/>
      <c r="C1" s="124"/>
      <c r="D1" s="124"/>
      <c r="E1" s="124"/>
      <c r="F1" s="123"/>
      <c r="G1" s="123"/>
      <c r="H1" s="123"/>
      <c r="I1" s="123"/>
      <c r="J1" s="123"/>
      <c r="K1" s="124"/>
      <c r="L1" s="123"/>
    </row>
    <row r="2" spans="1:13" x14ac:dyDescent="0.3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3" s="22" customFormat="1" ht="13.2" x14ac:dyDescent="0.25">
      <c r="A3" s="29"/>
      <c r="B3" s="30"/>
      <c r="C3" s="159" t="s">
        <v>121</v>
      </c>
      <c r="D3" s="159"/>
      <c r="E3" s="159"/>
      <c r="F3" s="13"/>
      <c r="G3" s="160" t="s">
        <v>0</v>
      </c>
      <c r="H3" s="160"/>
      <c r="I3" s="14"/>
      <c r="J3" s="159" t="s">
        <v>121</v>
      </c>
      <c r="K3" s="159"/>
      <c r="L3" s="159"/>
    </row>
    <row r="4" spans="1:13" s="22" customFormat="1" ht="24" x14ac:dyDescent="0.25">
      <c r="A4" s="29"/>
      <c r="B4" s="28" t="s">
        <v>130</v>
      </c>
      <c r="C4" s="17" t="s">
        <v>181</v>
      </c>
      <c r="D4" s="17" t="s">
        <v>177</v>
      </c>
      <c r="E4" s="17" t="s">
        <v>182</v>
      </c>
      <c r="F4" s="18" t="s">
        <v>116</v>
      </c>
      <c r="G4" s="19" t="s">
        <v>129</v>
      </c>
      <c r="H4" s="20" t="s">
        <v>2</v>
      </c>
      <c r="I4" s="20"/>
      <c r="J4" s="17" t="s">
        <v>183</v>
      </c>
      <c r="K4" s="17" t="s">
        <v>184</v>
      </c>
      <c r="L4" s="18" t="s">
        <v>116</v>
      </c>
    </row>
    <row r="5" spans="1:13" s="22" customFormat="1" ht="15" customHeight="1" x14ac:dyDescent="0.25">
      <c r="A5" s="90" t="s">
        <v>34</v>
      </c>
      <c r="B5" s="85"/>
      <c r="C5" s="85">
        <v>123629.88989799999</v>
      </c>
      <c r="D5" s="85">
        <v>131318.386788</v>
      </c>
      <c r="E5" s="85">
        <v>138681.21525899999</v>
      </c>
      <c r="F5" s="89">
        <v>100</v>
      </c>
      <c r="G5" s="88">
        <f>E5-C5</f>
        <v>15051.325360999996</v>
      </c>
      <c r="H5" s="89">
        <f>(G5/C5)*100</f>
        <v>12.174503571440523</v>
      </c>
      <c r="I5" s="86"/>
      <c r="J5" s="85">
        <v>1116358.8889969999</v>
      </c>
      <c r="K5" s="85">
        <v>1170088.470927</v>
      </c>
      <c r="L5" s="89">
        <v>100</v>
      </c>
    </row>
    <row r="6" spans="1:13" s="22" customFormat="1" ht="6" customHeight="1" x14ac:dyDescent="0.25">
      <c r="A6" s="125"/>
      <c r="B6" s="126"/>
      <c r="C6" s="116"/>
      <c r="D6" s="116"/>
      <c r="E6" s="116"/>
      <c r="F6" s="117"/>
      <c r="G6" s="118"/>
      <c r="H6" s="119"/>
      <c r="I6" s="119"/>
      <c r="J6" s="116"/>
      <c r="K6" s="116"/>
      <c r="L6" s="117"/>
    </row>
    <row r="7" spans="1:13" s="23" customFormat="1" ht="15" customHeight="1" x14ac:dyDescent="0.25">
      <c r="A7" s="36" t="s">
        <v>52</v>
      </c>
      <c r="B7" s="61"/>
      <c r="C7" s="61">
        <v>106958.51184400001</v>
      </c>
      <c r="D7" s="61">
        <v>113582.16129600001</v>
      </c>
      <c r="E7" s="61">
        <v>120301.94998500003</v>
      </c>
      <c r="F7" s="63">
        <f>E7/$E$5*100</f>
        <v>86.747112621074891</v>
      </c>
      <c r="G7" s="64">
        <f>E7-C7</f>
        <v>13343.438141000021</v>
      </c>
      <c r="H7" s="64">
        <f>(G7/C7)*100</f>
        <v>12.475340121094384</v>
      </c>
      <c r="I7" s="61"/>
      <c r="J7" s="61">
        <v>955085.19975799974</v>
      </c>
      <c r="K7" s="61">
        <v>1012296.9081830002</v>
      </c>
      <c r="L7" s="62">
        <f>K7/$K$5*100</f>
        <v>86.514561363125836</v>
      </c>
    </row>
    <row r="8" spans="1:13" s="22" customFormat="1" ht="15" customHeight="1" x14ac:dyDescent="0.25">
      <c r="A8" s="125"/>
      <c r="B8" s="41" t="s">
        <v>57</v>
      </c>
      <c r="C8" s="43">
        <v>54498.82841899999</v>
      </c>
      <c r="D8" s="43">
        <v>55534.18825699998</v>
      </c>
      <c r="E8" s="43">
        <v>65144.224797000024</v>
      </c>
      <c r="F8" s="57">
        <f>E8/$E$7*100</f>
        <v>54.150597563150562</v>
      </c>
      <c r="G8" s="58">
        <f>E8-C8</f>
        <v>10645.396378000034</v>
      </c>
      <c r="H8" s="59">
        <f>(G8/C8)*100</f>
        <v>19.533257295286585</v>
      </c>
      <c r="I8" s="59"/>
      <c r="J8" s="43">
        <v>438640.67967999971</v>
      </c>
      <c r="K8" s="43">
        <v>512100.43812600017</v>
      </c>
      <c r="L8" s="57">
        <f>K8/$K$7*100</f>
        <v>50.587968212328484</v>
      </c>
      <c r="M8" s="140"/>
    </row>
    <row r="9" spans="1:13" s="22" customFormat="1" ht="15" customHeight="1" x14ac:dyDescent="0.25">
      <c r="A9" s="125"/>
      <c r="B9" s="41" t="s">
        <v>58</v>
      </c>
      <c r="C9" s="43">
        <v>8188.1731310000014</v>
      </c>
      <c r="D9" s="43">
        <v>9096.3836019999981</v>
      </c>
      <c r="E9" s="43">
        <v>8747.4229989999949</v>
      </c>
      <c r="F9" s="57">
        <f t="shared" ref="F9:F25" si="0">E9/$E$7*100</f>
        <v>7.2712229519892873</v>
      </c>
      <c r="G9" s="58">
        <f t="shared" ref="G9:G25" si="1">E9-C9</f>
        <v>559.24986799999351</v>
      </c>
      <c r="H9" s="59">
        <f t="shared" ref="H9:H25" si="2">(G9/C9)*100</f>
        <v>6.8299712164451227</v>
      </c>
      <c r="I9" s="59"/>
      <c r="J9" s="43">
        <v>99125.747721000051</v>
      </c>
      <c r="K9" s="43">
        <v>77442.960540000073</v>
      </c>
      <c r="L9" s="57">
        <f t="shared" ref="L9:L25" si="3">K9/$K$7*100</f>
        <v>7.6502219767720714</v>
      </c>
      <c r="M9" s="140"/>
    </row>
    <row r="10" spans="1:13" s="22" customFormat="1" ht="15" customHeight="1" x14ac:dyDescent="0.25">
      <c r="A10" s="125"/>
      <c r="B10" s="41" t="s">
        <v>166</v>
      </c>
      <c r="C10" s="43">
        <v>5528.850289</v>
      </c>
      <c r="D10" s="43">
        <v>6753.3777999999993</v>
      </c>
      <c r="E10" s="43">
        <v>6342.7343860000001</v>
      </c>
      <c r="F10" s="57">
        <f t="shared" si="0"/>
        <v>5.2723454497544306</v>
      </c>
      <c r="G10" s="58">
        <f t="shared" si="1"/>
        <v>813.88409700000011</v>
      </c>
      <c r="H10" s="59">
        <f t="shared" si="2"/>
        <v>14.720675266235267</v>
      </c>
      <c r="I10" s="59"/>
      <c r="J10" s="43">
        <v>50667.936878000037</v>
      </c>
      <c r="K10" s="43">
        <v>57977.008167</v>
      </c>
      <c r="L10" s="57">
        <f t="shared" si="3"/>
        <v>5.7272730656724562</v>
      </c>
      <c r="M10" s="140"/>
    </row>
    <row r="11" spans="1:13" s="22" customFormat="1" ht="25.8" customHeight="1" x14ac:dyDescent="0.25">
      <c r="A11" s="125"/>
      <c r="B11" s="42" t="s">
        <v>165</v>
      </c>
      <c r="C11" s="43">
        <v>6218.9182250000049</v>
      </c>
      <c r="D11" s="43">
        <v>5463.7918570000002</v>
      </c>
      <c r="E11" s="43">
        <v>5188.1151819999977</v>
      </c>
      <c r="F11" s="57">
        <f t="shared" si="0"/>
        <v>4.312577794995744</v>
      </c>
      <c r="G11" s="58">
        <f t="shared" si="1"/>
        <v>-1030.8030430000072</v>
      </c>
      <c r="H11" s="59">
        <f t="shared" si="2"/>
        <v>-16.57527894250461</v>
      </c>
      <c r="I11" s="59"/>
      <c r="J11" s="43">
        <v>55306.825463999994</v>
      </c>
      <c r="K11" s="43">
        <v>48802.127077000005</v>
      </c>
      <c r="L11" s="57">
        <f t="shared" si="3"/>
        <v>4.8209301720180395</v>
      </c>
      <c r="M11" s="140"/>
    </row>
    <row r="12" spans="1:13" s="22" customFormat="1" ht="15" customHeight="1" x14ac:dyDescent="0.25">
      <c r="A12" s="125"/>
      <c r="B12" s="41" t="s">
        <v>62</v>
      </c>
      <c r="C12" s="43">
        <v>4855.9865759999966</v>
      </c>
      <c r="D12" s="43">
        <v>6085.7992239999958</v>
      </c>
      <c r="E12" s="43">
        <v>5665.0154339999972</v>
      </c>
      <c r="F12" s="57">
        <f t="shared" si="0"/>
        <v>4.7089971814308456</v>
      </c>
      <c r="G12" s="58">
        <f t="shared" si="1"/>
        <v>809.02885800000058</v>
      </c>
      <c r="H12" s="59">
        <f t="shared" si="2"/>
        <v>16.660442637928767</v>
      </c>
      <c r="I12" s="59"/>
      <c r="J12" s="43">
        <v>44380.557189999949</v>
      </c>
      <c r="K12" s="43">
        <v>46623.503079000002</v>
      </c>
      <c r="L12" s="57">
        <f t="shared" si="3"/>
        <v>4.6057142624969414</v>
      </c>
      <c r="M12" s="140"/>
    </row>
    <row r="13" spans="1:13" s="22" customFormat="1" ht="15" customHeight="1" x14ac:dyDescent="0.25">
      <c r="A13" s="125"/>
      <c r="B13" s="41" t="s">
        <v>60</v>
      </c>
      <c r="C13" s="43">
        <v>4798.1956029999947</v>
      </c>
      <c r="D13" s="43">
        <v>4938.3619670000016</v>
      </c>
      <c r="E13" s="43">
        <v>4913.8531960000046</v>
      </c>
      <c r="F13" s="57">
        <f t="shared" si="0"/>
        <v>4.0845997896232715</v>
      </c>
      <c r="G13" s="58">
        <f t="shared" si="1"/>
        <v>115.65759300000991</v>
      </c>
      <c r="H13" s="59">
        <f t="shared" si="2"/>
        <v>2.4104393103044166</v>
      </c>
      <c r="I13" s="59"/>
      <c r="J13" s="43">
        <v>46380.190039000023</v>
      </c>
      <c r="K13" s="43">
        <v>46375.062058999938</v>
      </c>
      <c r="L13" s="57">
        <f t="shared" si="3"/>
        <v>4.5811719549988377</v>
      </c>
      <c r="M13" s="140"/>
    </row>
    <row r="14" spans="1:13" s="22" customFormat="1" ht="15" customHeight="1" x14ac:dyDescent="0.25">
      <c r="A14" s="125"/>
      <c r="B14" s="41" t="s">
        <v>68</v>
      </c>
      <c r="C14" s="43">
        <v>2807.2340549999981</v>
      </c>
      <c r="D14" s="43">
        <v>3418.3074799999986</v>
      </c>
      <c r="E14" s="43">
        <v>3575.6985030000014</v>
      </c>
      <c r="F14" s="57">
        <f t="shared" si="0"/>
        <v>2.9722697790400248</v>
      </c>
      <c r="G14" s="58">
        <f t="shared" si="1"/>
        <v>768.46444800000336</v>
      </c>
      <c r="H14" s="59">
        <f t="shared" si="2"/>
        <v>27.374434512550959</v>
      </c>
      <c r="I14" s="59"/>
      <c r="J14" s="43">
        <v>26043.445978999996</v>
      </c>
      <c r="K14" s="43">
        <v>30140.091176000031</v>
      </c>
      <c r="L14" s="57">
        <f t="shared" si="3"/>
        <v>2.9773963480832237</v>
      </c>
      <c r="M14" s="140"/>
    </row>
    <row r="15" spans="1:13" s="22" customFormat="1" ht="15" customHeight="1" x14ac:dyDescent="0.25">
      <c r="A15" s="125"/>
      <c r="B15" s="41" t="s">
        <v>61</v>
      </c>
      <c r="C15" s="43">
        <v>2947.6387570000034</v>
      </c>
      <c r="D15" s="43">
        <v>3313.4319660000006</v>
      </c>
      <c r="E15" s="43">
        <v>2903.9333319999992</v>
      </c>
      <c r="F15" s="57">
        <f t="shared" si="0"/>
        <v>2.4138705418840498</v>
      </c>
      <c r="G15" s="58">
        <f t="shared" si="1"/>
        <v>-43.705425000004197</v>
      </c>
      <c r="H15" s="59">
        <f t="shared" si="2"/>
        <v>-1.4827266365735381</v>
      </c>
      <c r="I15" s="59"/>
      <c r="J15" s="43">
        <v>25666.993815000005</v>
      </c>
      <c r="K15" s="43">
        <v>28673.185153999999</v>
      </c>
      <c r="L15" s="57">
        <f t="shared" si="3"/>
        <v>2.832487674536742</v>
      </c>
      <c r="M15" s="140"/>
    </row>
    <row r="16" spans="1:13" s="22" customFormat="1" ht="15" customHeight="1" x14ac:dyDescent="0.25">
      <c r="A16" s="127"/>
      <c r="B16" s="41" t="s">
        <v>167</v>
      </c>
      <c r="C16" s="43">
        <v>2076.253518</v>
      </c>
      <c r="D16" s="43">
        <v>2265.4661249999999</v>
      </c>
      <c r="E16" s="43">
        <v>1998.6393989999997</v>
      </c>
      <c r="F16" s="57">
        <f t="shared" si="0"/>
        <v>1.6613524545937965</v>
      </c>
      <c r="G16" s="58">
        <f t="shared" si="1"/>
        <v>-77.614119000000301</v>
      </c>
      <c r="H16" s="59">
        <f t="shared" si="2"/>
        <v>-3.7381812156910361</v>
      </c>
      <c r="I16" s="59"/>
      <c r="J16" s="43">
        <v>25521.671129000017</v>
      </c>
      <c r="K16" s="43">
        <v>20036.781456999997</v>
      </c>
      <c r="L16" s="57">
        <f t="shared" si="3"/>
        <v>1.9793384030940657</v>
      </c>
      <c r="M16" s="140"/>
    </row>
    <row r="17" spans="1:14" s="22" customFormat="1" ht="15" customHeight="1" x14ac:dyDescent="0.25">
      <c r="A17" s="127"/>
      <c r="B17" s="41" t="s">
        <v>66</v>
      </c>
      <c r="C17" s="43">
        <v>1971.9973279999999</v>
      </c>
      <c r="D17" s="43">
        <v>2070.7370470000005</v>
      </c>
      <c r="E17" s="43">
        <v>1887.7945460000003</v>
      </c>
      <c r="F17" s="57">
        <f t="shared" si="0"/>
        <v>1.5692135881715814</v>
      </c>
      <c r="G17" s="58">
        <f t="shared" si="1"/>
        <v>-84.202781999999615</v>
      </c>
      <c r="H17" s="59">
        <f t="shared" si="2"/>
        <v>-4.2699237369351861</v>
      </c>
      <c r="I17" s="59"/>
      <c r="J17" s="43">
        <v>19105.757118999991</v>
      </c>
      <c r="K17" s="43">
        <v>18351.119212999987</v>
      </c>
      <c r="L17" s="57">
        <f t="shared" si="3"/>
        <v>1.8128198421487742</v>
      </c>
      <c r="M17" s="140"/>
    </row>
    <row r="18" spans="1:14" s="22" customFormat="1" ht="15" customHeight="1" x14ac:dyDescent="0.25">
      <c r="A18" s="125"/>
      <c r="B18" s="41" t="s">
        <v>59</v>
      </c>
      <c r="C18" s="43">
        <v>1476.2332719999997</v>
      </c>
      <c r="D18" s="43">
        <v>1675.1389939999992</v>
      </c>
      <c r="E18" s="43">
        <v>1290.2105639999997</v>
      </c>
      <c r="F18" s="57">
        <f t="shared" si="0"/>
        <v>1.0724768502595934</v>
      </c>
      <c r="G18" s="58">
        <f t="shared" si="1"/>
        <v>-186.02270799999997</v>
      </c>
      <c r="H18" s="59">
        <f t="shared" si="2"/>
        <v>-12.601172966923887</v>
      </c>
      <c r="I18" s="59"/>
      <c r="J18" s="43">
        <v>13960.967308000001</v>
      </c>
      <c r="K18" s="43">
        <v>13932.977689000001</v>
      </c>
      <c r="L18" s="57">
        <f t="shared" si="3"/>
        <v>1.376372640909147</v>
      </c>
      <c r="M18" s="140"/>
    </row>
    <row r="19" spans="1:14" s="22" customFormat="1" ht="15" customHeight="1" x14ac:dyDescent="0.25">
      <c r="A19" s="125"/>
      <c r="B19" s="41" t="s">
        <v>64</v>
      </c>
      <c r="C19" s="43">
        <v>1339.1380610000003</v>
      </c>
      <c r="D19" s="43">
        <v>1484.8024349999998</v>
      </c>
      <c r="E19" s="43">
        <v>1352.2267609999999</v>
      </c>
      <c r="F19" s="57">
        <f t="shared" si="0"/>
        <v>1.1240273006120047</v>
      </c>
      <c r="G19" s="58">
        <f t="shared" si="1"/>
        <v>13.088699999999562</v>
      </c>
      <c r="H19" s="59">
        <f t="shared" si="2"/>
        <v>0.97739735589514842</v>
      </c>
      <c r="I19" s="59"/>
      <c r="J19" s="43">
        <v>12926.492572000006</v>
      </c>
      <c r="K19" s="43">
        <v>12836.692037999997</v>
      </c>
      <c r="L19" s="57">
        <f t="shared" si="3"/>
        <v>1.2680757922140584</v>
      </c>
      <c r="M19" s="140"/>
    </row>
    <row r="20" spans="1:14" s="22" customFormat="1" ht="15" customHeight="1" x14ac:dyDescent="0.25">
      <c r="A20" s="125"/>
      <c r="B20" s="41" t="s">
        <v>168</v>
      </c>
      <c r="C20" s="43">
        <v>1291.2334959999987</v>
      </c>
      <c r="D20" s="43">
        <v>1466.0307019999998</v>
      </c>
      <c r="E20" s="43">
        <v>1379.375417</v>
      </c>
      <c r="F20" s="57">
        <f t="shared" si="0"/>
        <v>1.1465943961606515</v>
      </c>
      <c r="G20" s="58">
        <f t="shared" si="1"/>
        <v>88.141921000001275</v>
      </c>
      <c r="H20" s="59">
        <f t="shared" si="2"/>
        <v>6.8261798716536202</v>
      </c>
      <c r="I20" s="59"/>
      <c r="J20" s="43">
        <v>13076.197365000005</v>
      </c>
      <c r="K20" s="43">
        <v>12325.931912000011</v>
      </c>
      <c r="L20" s="57">
        <f t="shared" si="3"/>
        <v>1.2176202270660066</v>
      </c>
      <c r="M20" s="140"/>
    </row>
    <row r="21" spans="1:14" s="22" customFormat="1" ht="15" customHeight="1" x14ac:dyDescent="0.25">
      <c r="A21" s="125"/>
      <c r="B21" s="41" t="s">
        <v>69</v>
      </c>
      <c r="C21" s="43">
        <v>1277.8758449999987</v>
      </c>
      <c r="D21" s="43">
        <v>1232.0478630000014</v>
      </c>
      <c r="E21" s="43">
        <v>1114.8260610000009</v>
      </c>
      <c r="F21" s="57">
        <f t="shared" si="0"/>
        <v>0.92668993406923517</v>
      </c>
      <c r="G21" s="58">
        <f t="shared" si="1"/>
        <v>-163.04978399999777</v>
      </c>
      <c r="H21" s="59">
        <f t="shared" si="2"/>
        <v>-12.759438613537446</v>
      </c>
      <c r="I21" s="59"/>
      <c r="J21" s="43">
        <v>11534.678874000007</v>
      </c>
      <c r="K21" s="43">
        <v>10930.005851</v>
      </c>
      <c r="L21" s="57">
        <f t="shared" si="3"/>
        <v>1.0797233264910955</v>
      </c>
      <c r="M21" s="140"/>
    </row>
    <row r="22" spans="1:14" s="22" customFormat="1" ht="15" customHeight="1" x14ac:dyDescent="0.25">
      <c r="A22" s="125"/>
      <c r="B22" s="41" t="s">
        <v>67</v>
      </c>
      <c r="C22" s="43">
        <v>993.17069099999935</v>
      </c>
      <c r="D22" s="43">
        <v>1216.195485</v>
      </c>
      <c r="E22" s="43">
        <v>1158.707107</v>
      </c>
      <c r="F22" s="57">
        <f t="shared" si="0"/>
        <v>0.96316569028554788</v>
      </c>
      <c r="G22" s="58">
        <f t="shared" si="1"/>
        <v>165.5364160000006</v>
      </c>
      <c r="H22" s="59">
        <f t="shared" si="2"/>
        <v>16.667468895334199</v>
      </c>
      <c r="I22" s="59"/>
      <c r="J22" s="43">
        <v>9395.3815980000018</v>
      </c>
      <c r="K22" s="43">
        <v>10453.163638999993</v>
      </c>
      <c r="L22" s="57">
        <f t="shared" si="3"/>
        <v>1.0326183508514974</v>
      </c>
      <c r="M22" s="140"/>
    </row>
    <row r="23" spans="1:14" s="22" customFormat="1" ht="15" customHeight="1" x14ac:dyDescent="0.25">
      <c r="A23" s="125"/>
      <c r="B23" s="41" t="s">
        <v>65</v>
      </c>
      <c r="C23" s="43">
        <v>1016.4280399999996</v>
      </c>
      <c r="D23" s="43">
        <v>1093.7431340000005</v>
      </c>
      <c r="E23" s="43">
        <v>1076.1142629999999</v>
      </c>
      <c r="F23" s="57">
        <f t="shared" si="0"/>
        <v>0.8945110724590718</v>
      </c>
      <c r="G23" s="58">
        <f t="shared" si="1"/>
        <v>59.686223000000382</v>
      </c>
      <c r="H23" s="59">
        <f t="shared" si="2"/>
        <v>5.8721543140427732</v>
      </c>
      <c r="I23" s="59"/>
      <c r="J23" s="43">
        <v>10466.783352000009</v>
      </c>
      <c r="K23" s="43">
        <v>9685.424522000003</v>
      </c>
      <c r="L23" s="57">
        <f t="shared" si="3"/>
        <v>0.95677705263218082</v>
      </c>
      <c r="M23" s="140"/>
    </row>
    <row r="24" spans="1:14" s="22" customFormat="1" ht="15" customHeight="1" x14ac:dyDescent="0.25">
      <c r="A24" s="125"/>
      <c r="B24" s="41" t="s">
        <v>70</v>
      </c>
      <c r="C24" s="43">
        <v>666.65501800000004</v>
      </c>
      <c r="D24" s="43">
        <v>851.80175499999996</v>
      </c>
      <c r="E24" s="43">
        <v>780.80377000000021</v>
      </c>
      <c r="F24" s="57">
        <f t="shared" si="0"/>
        <v>0.64903666989384257</v>
      </c>
      <c r="G24" s="58">
        <f t="shared" si="1"/>
        <v>114.14875200000017</v>
      </c>
      <c r="H24" s="59">
        <f t="shared" si="2"/>
        <v>17.12261198339921</v>
      </c>
      <c r="I24" s="59"/>
      <c r="J24" s="43">
        <v>6664.8631770000002</v>
      </c>
      <c r="K24" s="43">
        <v>7632.8866710000002</v>
      </c>
      <c r="L24" s="57">
        <f t="shared" si="3"/>
        <v>0.75401659427178136</v>
      </c>
      <c r="M24" s="140"/>
    </row>
    <row r="25" spans="1:14" s="22" customFormat="1" ht="15" customHeight="1" x14ac:dyDescent="0.25">
      <c r="A25" s="125"/>
      <c r="B25" s="41" t="s">
        <v>71</v>
      </c>
      <c r="C25" s="43">
        <v>235.84569199999984</v>
      </c>
      <c r="D25" s="43">
        <v>245.59128000000007</v>
      </c>
      <c r="E25" s="43">
        <v>202.57228700000002</v>
      </c>
      <c r="F25" s="57">
        <f t="shared" si="0"/>
        <v>0.16838653656508307</v>
      </c>
      <c r="G25" s="58">
        <f t="shared" si="1"/>
        <v>-33.273404999999826</v>
      </c>
      <c r="H25" s="59">
        <f t="shared" si="2"/>
        <v>-14.108124985382329</v>
      </c>
      <c r="I25" s="59"/>
      <c r="J25" s="43">
        <v>2245.0593660000009</v>
      </c>
      <c r="K25" s="43">
        <v>2092.8179919999993</v>
      </c>
      <c r="L25" s="57">
        <f t="shared" si="3"/>
        <v>0.20673954203381464</v>
      </c>
      <c r="M25" s="140"/>
    </row>
    <row r="26" spans="1:14" s="79" customFormat="1" ht="15" customHeight="1" x14ac:dyDescent="0.25">
      <c r="A26" s="125"/>
      <c r="B26" s="41" t="s">
        <v>63</v>
      </c>
      <c r="C26" s="43">
        <v>4769.8558280000098</v>
      </c>
      <c r="D26" s="43">
        <v>5376.9643230000029</v>
      </c>
      <c r="E26" s="43">
        <v>5579.6819810000006</v>
      </c>
      <c r="F26" s="57">
        <f>E26/$E$7*100</f>
        <v>4.6380644550613761</v>
      </c>
      <c r="G26" s="58">
        <f>E26-C26</f>
        <v>809.82615299999088</v>
      </c>
      <c r="H26" s="59">
        <f>(G26/C26)*100</f>
        <v>16.978000639896685</v>
      </c>
      <c r="I26" s="59"/>
      <c r="J26" s="43">
        <v>43974.971132000042</v>
      </c>
      <c r="K26" s="43">
        <v>45884.731820999994</v>
      </c>
      <c r="L26" s="57">
        <f>K26/$K$7*100</f>
        <v>4.5327345613807886</v>
      </c>
      <c r="M26" s="140"/>
    </row>
    <row r="27" spans="1:14" s="22" customFormat="1" ht="6" customHeight="1" x14ac:dyDescent="0.25">
      <c r="A27" s="125"/>
      <c r="B27" s="41"/>
      <c r="C27" s="151"/>
      <c r="D27" s="151"/>
      <c r="E27" s="151"/>
      <c r="F27" s="57"/>
      <c r="G27" s="58"/>
      <c r="H27" s="59"/>
      <c r="I27" s="59"/>
      <c r="J27" s="151"/>
      <c r="K27" s="151"/>
      <c r="L27" s="57"/>
    </row>
    <row r="28" spans="1:14" s="23" customFormat="1" ht="15" customHeight="1" x14ac:dyDescent="0.25">
      <c r="A28" s="60" t="s">
        <v>53</v>
      </c>
      <c r="B28" s="61"/>
      <c r="C28" s="61">
        <v>8992.3847529999948</v>
      </c>
      <c r="D28" s="61">
        <v>9531.6662739999956</v>
      </c>
      <c r="E28" s="61">
        <v>9574.8961660000023</v>
      </c>
      <c r="F28" s="62">
        <f>E28/$E$5*100</f>
        <v>6.9042488184993172</v>
      </c>
      <c r="G28" s="63">
        <f>E28-C28</f>
        <v>582.51141300000745</v>
      </c>
      <c r="H28" s="64">
        <f>(G28/C28)*100</f>
        <v>6.4778301752009995</v>
      </c>
      <c r="I28" s="64"/>
      <c r="J28" s="61">
        <v>75968.529959999971</v>
      </c>
      <c r="K28" s="61">
        <v>81369.888294000019</v>
      </c>
      <c r="L28" s="62">
        <f>K28/$K$5*100</f>
        <v>6.9541654597737299</v>
      </c>
    </row>
    <row r="29" spans="1:14" s="77" customFormat="1" ht="15" customHeight="1" x14ac:dyDescent="0.25">
      <c r="A29" s="128"/>
      <c r="B29" s="42" t="s">
        <v>169</v>
      </c>
      <c r="C29" s="43">
        <v>6862.5561899999948</v>
      </c>
      <c r="D29" s="43">
        <v>7322.2718719999966</v>
      </c>
      <c r="E29" s="43">
        <v>7450.1934900000015</v>
      </c>
      <c r="F29" s="78">
        <f>E29/$E$28*100</f>
        <v>77.809653084858326</v>
      </c>
      <c r="G29" s="129">
        <f>E29-C29</f>
        <v>587.63730000000669</v>
      </c>
      <c r="H29" s="130">
        <f>(G29/C29)*100</f>
        <v>8.5629506517746581</v>
      </c>
      <c r="I29" s="130"/>
      <c r="J29" s="43">
        <v>56409.440423999971</v>
      </c>
      <c r="K29" s="43">
        <v>60906.28764000001</v>
      </c>
      <c r="L29" s="78">
        <f>K29/$K$28*100</f>
        <v>74.851138322738805</v>
      </c>
      <c r="M29" s="132"/>
      <c r="N29" s="132"/>
    </row>
    <row r="30" spans="1:14" s="22" customFormat="1" ht="15" customHeight="1" x14ac:dyDescent="0.25">
      <c r="A30" s="125"/>
      <c r="B30" s="41" t="s">
        <v>72</v>
      </c>
      <c r="C30" s="43">
        <v>315.21941599999997</v>
      </c>
      <c r="D30" s="43">
        <v>305.14638400000007</v>
      </c>
      <c r="E30" s="43">
        <v>264.22946300000001</v>
      </c>
      <c r="F30" s="57">
        <f t="shared" ref="F30:F34" si="4">E30/$E$28*100</f>
        <v>2.7596065630274524</v>
      </c>
      <c r="G30" s="58">
        <f t="shared" ref="G30:G35" si="5">E30-C30</f>
        <v>-50.989952999999957</v>
      </c>
      <c r="H30" s="59">
        <f t="shared" ref="H30:H35" si="6">(G30/C30)*100</f>
        <v>-16.176019119329872</v>
      </c>
      <c r="I30" s="59"/>
      <c r="J30" s="43">
        <v>3351.4671059999996</v>
      </c>
      <c r="K30" s="43">
        <v>3130.8655540000018</v>
      </c>
      <c r="L30" s="57">
        <f t="shared" ref="L30:L35" si="7">K30/$K$28*100</f>
        <v>3.8476955291959798</v>
      </c>
      <c r="M30" s="95"/>
      <c r="N30" s="95"/>
    </row>
    <row r="31" spans="1:14" s="22" customFormat="1" ht="15" customHeight="1" x14ac:dyDescent="0.25">
      <c r="A31" s="125"/>
      <c r="B31" s="41" t="s">
        <v>74</v>
      </c>
      <c r="C31" s="43">
        <v>229.43075900000002</v>
      </c>
      <c r="D31" s="43">
        <v>338.67134999999996</v>
      </c>
      <c r="E31" s="43">
        <v>285.13628399999993</v>
      </c>
      <c r="F31" s="57">
        <f t="shared" si="4"/>
        <v>2.9779569308804121</v>
      </c>
      <c r="G31" s="58">
        <f t="shared" si="5"/>
        <v>55.705524999999909</v>
      </c>
      <c r="H31" s="59">
        <f t="shared" si="6"/>
        <v>24.279885244157651</v>
      </c>
      <c r="I31" s="59"/>
      <c r="J31" s="43">
        <v>2676.0570229999985</v>
      </c>
      <c r="K31" s="43">
        <v>2979.1433730000003</v>
      </c>
      <c r="L31" s="57">
        <f t="shared" si="7"/>
        <v>3.6612356677152693</v>
      </c>
      <c r="M31" s="95"/>
      <c r="N31" s="95"/>
    </row>
    <row r="32" spans="1:14" s="22" customFormat="1" ht="15" customHeight="1" x14ac:dyDescent="0.25">
      <c r="A32" s="125"/>
      <c r="B32" s="41" t="s">
        <v>75</v>
      </c>
      <c r="C32" s="43">
        <v>212.39460999999994</v>
      </c>
      <c r="D32" s="43">
        <v>281.74432900000011</v>
      </c>
      <c r="E32" s="43">
        <v>243.07601200000005</v>
      </c>
      <c r="F32" s="57">
        <f t="shared" si="4"/>
        <v>2.5386803970068241</v>
      </c>
      <c r="G32" s="58">
        <f t="shared" si="5"/>
        <v>30.681402000000105</v>
      </c>
      <c r="H32" s="59">
        <f t="shared" si="6"/>
        <v>14.445471097406903</v>
      </c>
      <c r="I32" s="59"/>
      <c r="J32" s="43">
        <v>2281.6345479999995</v>
      </c>
      <c r="K32" s="43">
        <v>2263.8057079999999</v>
      </c>
      <c r="L32" s="57">
        <f t="shared" si="7"/>
        <v>2.7821172616343959</v>
      </c>
      <c r="M32" s="95"/>
      <c r="N32" s="95"/>
    </row>
    <row r="33" spans="1:14" s="22" customFormat="1" ht="15" customHeight="1" x14ac:dyDescent="0.25">
      <c r="A33" s="125"/>
      <c r="B33" s="41" t="s">
        <v>73</v>
      </c>
      <c r="C33" s="43">
        <v>155.98485600000001</v>
      </c>
      <c r="D33" s="43">
        <v>202.85421200000002</v>
      </c>
      <c r="E33" s="43">
        <v>185.83318699999998</v>
      </c>
      <c r="F33" s="57">
        <f t="shared" si="4"/>
        <v>1.9408376214029843</v>
      </c>
      <c r="G33" s="58">
        <f t="shared" si="5"/>
        <v>29.848330999999973</v>
      </c>
      <c r="H33" s="59">
        <f t="shared" si="6"/>
        <v>19.135403118877111</v>
      </c>
      <c r="I33" s="59"/>
      <c r="J33" s="43">
        <v>1721.0556690000003</v>
      </c>
      <c r="K33" s="43">
        <v>1870.4163679999999</v>
      </c>
      <c r="L33" s="57">
        <f t="shared" si="7"/>
        <v>2.2986591320390435</v>
      </c>
      <c r="M33" s="95"/>
      <c r="N33" s="95"/>
    </row>
    <row r="34" spans="1:14" s="22" customFormat="1" ht="15" customHeight="1" x14ac:dyDescent="0.25">
      <c r="A34" s="125"/>
      <c r="B34" s="41" t="s">
        <v>76</v>
      </c>
      <c r="C34" s="43">
        <v>52.692106999999993</v>
      </c>
      <c r="D34" s="43">
        <v>56.837735999999985</v>
      </c>
      <c r="E34" s="43">
        <v>66.514148000000006</v>
      </c>
      <c r="F34" s="57">
        <f t="shared" si="4"/>
        <v>0.69467226429241669</v>
      </c>
      <c r="G34" s="58">
        <f t="shared" si="5"/>
        <v>13.822041000000013</v>
      </c>
      <c r="H34" s="59">
        <f t="shared" si="6"/>
        <v>26.231710567201301</v>
      </c>
      <c r="I34" s="59"/>
      <c r="J34" s="43">
        <v>387.79530299999999</v>
      </c>
      <c r="K34" s="43">
        <v>362.52383299999997</v>
      </c>
      <c r="L34" s="57">
        <f t="shared" si="7"/>
        <v>0.44552578429277684</v>
      </c>
      <c r="M34" s="95"/>
      <c r="N34" s="95"/>
    </row>
    <row r="35" spans="1:14" s="79" customFormat="1" ht="15" customHeight="1" x14ac:dyDescent="0.25">
      <c r="A35" s="125"/>
      <c r="B35" s="41" t="s">
        <v>134</v>
      </c>
      <c r="C35" s="43">
        <v>1164.1068150000012</v>
      </c>
      <c r="D35" s="43">
        <v>1024.1403909999995</v>
      </c>
      <c r="E35" s="43">
        <v>1079.9135820000001</v>
      </c>
      <c r="F35" s="57">
        <f>E35/$E$28*100</f>
        <v>11.278593138531585</v>
      </c>
      <c r="G35" s="58">
        <f t="shared" si="5"/>
        <v>-84.193233000001101</v>
      </c>
      <c r="H35" s="59">
        <f t="shared" si="6"/>
        <v>-7.2324319310853795</v>
      </c>
      <c r="I35" s="59"/>
      <c r="J35" s="43">
        <v>9141.0798869999999</v>
      </c>
      <c r="K35" s="43">
        <v>9856.8458179999998</v>
      </c>
      <c r="L35" s="57">
        <f t="shared" si="7"/>
        <v>12.113628302383715</v>
      </c>
      <c r="M35" s="131"/>
      <c r="N35" s="131"/>
    </row>
    <row r="36" spans="1:14" s="22" customFormat="1" ht="6" customHeight="1" x14ac:dyDescent="0.25">
      <c r="A36" s="125"/>
      <c r="B36" s="41"/>
      <c r="C36" s="56"/>
      <c r="D36" s="56"/>
      <c r="E36" s="56"/>
      <c r="F36" s="57"/>
      <c r="G36" s="58"/>
      <c r="H36" s="59"/>
      <c r="I36" s="59"/>
      <c r="J36" s="111"/>
      <c r="K36" s="111"/>
      <c r="L36" s="57"/>
    </row>
    <row r="37" spans="1:14" s="23" customFormat="1" ht="15" customHeight="1" x14ac:dyDescent="0.25">
      <c r="A37" s="60" t="s">
        <v>54</v>
      </c>
      <c r="B37" s="61"/>
      <c r="C37" s="61">
        <v>6946.0104720000008</v>
      </c>
      <c r="D37" s="61">
        <v>7113.8405389999998</v>
      </c>
      <c r="E37" s="61">
        <v>7243.900506</v>
      </c>
      <c r="F37" s="62">
        <f>E37/$E$5*100</f>
        <v>5.2234186818101831</v>
      </c>
      <c r="G37" s="63">
        <f>E37-C37</f>
        <v>297.8900339999991</v>
      </c>
      <c r="H37" s="64">
        <f>(G37/C37)*100</f>
        <v>4.2886493649962221</v>
      </c>
      <c r="I37" s="64"/>
      <c r="J37" s="61">
        <v>77980.203117999976</v>
      </c>
      <c r="K37" s="61">
        <v>66462.887032999992</v>
      </c>
      <c r="L37" s="62">
        <f>K37/$K$5*100</f>
        <v>5.6801591233819195</v>
      </c>
    </row>
    <row r="38" spans="1:14" s="22" customFormat="1" ht="15" customHeight="1" x14ac:dyDescent="0.25">
      <c r="A38" s="125"/>
      <c r="B38" s="41" t="s">
        <v>79</v>
      </c>
      <c r="C38" s="43">
        <v>4264.7122880000006</v>
      </c>
      <c r="D38" s="43">
        <v>4056.818456</v>
      </c>
      <c r="E38" s="43">
        <v>3701.2293410000002</v>
      </c>
      <c r="F38" s="57">
        <f>E38/$E$37*100</f>
        <v>51.094425412584485</v>
      </c>
      <c r="G38" s="58">
        <f>E38-C38</f>
        <v>-563.48294700000042</v>
      </c>
      <c r="H38" s="59">
        <f>(G38/C38)*100</f>
        <v>-13.212683739194375</v>
      </c>
      <c r="I38" s="59"/>
      <c r="J38" s="43">
        <v>45213.624993999991</v>
      </c>
      <c r="K38" s="43">
        <v>38039.341712999994</v>
      </c>
      <c r="L38" s="57">
        <f>K38/$K$37*100</f>
        <v>57.233959298386772</v>
      </c>
    </row>
    <row r="39" spans="1:14" s="22" customFormat="1" ht="15" customHeight="1" x14ac:dyDescent="0.25">
      <c r="A39" s="125"/>
      <c r="B39" s="41" t="s">
        <v>77</v>
      </c>
      <c r="C39" s="43">
        <v>1729.4640239999999</v>
      </c>
      <c r="D39" s="43">
        <v>1223.5604879999999</v>
      </c>
      <c r="E39" s="43">
        <v>1431.053842</v>
      </c>
      <c r="F39" s="57">
        <f t="shared" ref="F39:F44" si="8">E39/$E$37*100</f>
        <v>19.755293999616399</v>
      </c>
      <c r="G39" s="58">
        <f t="shared" ref="G39:G44" si="9">E39-C39</f>
        <v>-298.41018199999985</v>
      </c>
      <c r="H39" s="59">
        <f t="shared" ref="H39:H44" si="10">(G39/C39)*100</f>
        <v>-17.2544891283613</v>
      </c>
      <c r="I39" s="59"/>
      <c r="J39" s="43">
        <v>20897.644231000002</v>
      </c>
      <c r="K39" s="43">
        <v>14546.291074000001</v>
      </c>
      <c r="L39" s="57">
        <f t="shared" ref="L39:L44" si="11">K39/$K$37*100</f>
        <v>21.886336455377737</v>
      </c>
    </row>
    <row r="40" spans="1:14" s="22" customFormat="1" ht="15" customHeight="1" x14ac:dyDescent="0.25">
      <c r="A40" s="125"/>
      <c r="B40" s="41" t="s">
        <v>133</v>
      </c>
      <c r="C40" s="43">
        <v>606.31772000000001</v>
      </c>
      <c r="D40" s="43">
        <v>1270.1261930000001</v>
      </c>
      <c r="E40" s="43">
        <v>1595.1557069999999</v>
      </c>
      <c r="F40" s="57">
        <f t="shared" si="8"/>
        <v>22.02067388527437</v>
      </c>
      <c r="G40" s="58">
        <f t="shared" si="9"/>
        <v>988.83798699999988</v>
      </c>
      <c r="H40" s="59">
        <f t="shared" si="10"/>
        <v>163.08907927018853</v>
      </c>
      <c r="I40" s="59"/>
      <c r="J40" s="43">
        <v>7016.6881490000005</v>
      </c>
      <c r="K40" s="43">
        <v>8200.9317509999964</v>
      </c>
      <c r="L40" s="57">
        <f t="shared" si="11"/>
        <v>12.339114530080659</v>
      </c>
    </row>
    <row r="41" spans="1:14" s="22" customFormat="1" ht="15" customHeight="1" x14ac:dyDescent="0.25">
      <c r="A41" s="125"/>
      <c r="B41" s="41" t="s">
        <v>170</v>
      </c>
      <c r="C41" s="43">
        <v>36.005068999999999</v>
      </c>
      <c r="D41" s="43">
        <v>301.21382499999999</v>
      </c>
      <c r="E41" s="43">
        <v>283.597827</v>
      </c>
      <c r="F41" s="57">
        <f t="shared" si="8"/>
        <v>3.9149878820823223</v>
      </c>
      <c r="G41" s="58">
        <f t="shared" si="9"/>
        <v>247.592758</v>
      </c>
      <c r="H41" s="59">
        <f t="shared" si="10"/>
        <v>687.66083464525514</v>
      </c>
      <c r="I41" s="59"/>
      <c r="J41" s="43">
        <v>1627.5446959999999</v>
      </c>
      <c r="K41" s="43">
        <v>3127.5289690000004</v>
      </c>
      <c r="L41" s="57">
        <f t="shared" si="11"/>
        <v>4.705677271357664</v>
      </c>
    </row>
    <row r="42" spans="1:14" s="22" customFormat="1" ht="15" customHeight="1" x14ac:dyDescent="0.25">
      <c r="A42" s="125"/>
      <c r="B42" s="41" t="s">
        <v>80</v>
      </c>
      <c r="C42" s="43">
        <v>164.92540899999997</v>
      </c>
      <c r="D42" s="43">
        <v>128.51060899999999</v>
      </c>
      <c r="E42" s="43">
        <v>110.24504999999999</v>
      </c>
      <c r="F42" s="57">
        <f t="shared" si="8"/>
        <v>1.5219017697535449</v>
      </c>
      <c r="G42" s="58">
        <f t="shared" si="9"/>
        <v>-54.680358999999982</v>
      </c>
      <c r="H42" s="59">
        <f t="shared" si="10"/>
        <v>-33.154599604479372</v>
      </c>
      <c r="I42" s="59"/>
      <c r="J42" s="43">
        <v>1878.4617439999997</v>
      </c>
      <c r="K42" s="43">
        <v>1500.9282889999997</v>
      </c>
      <c r="L42" s="57">
        <f t="shared" si="11"/>
        <v>2.2582953524946374</v>
      </c>
    </row>
    <row r="43" spans="1:14" s="22" customFormat="1" ht="15" customHeight="1" x14ac:dyDescent="0.25">
      <c r="A43" s="125"/>
      <c r="B43" s="41" t="s">
        <v>135</v>
      </c>
      <c r="C43" s="43">
        <v>127.72395200000003</v>
      </c>
      <c r="D43" s="43">
        <v>133.19422500000005</v>
      </c>
      <c r="E43" s="43">
        <v>122.20305399999998</v>
      </c>
      <c r="F43" s="57">
        <f t="shared" si="8"/>
        <v>1.6869786366996795</v>
      </c>
      <c r="G43" s="58">
        <f t="shared" si="9"/>
        <v>-5.5208980000000452</v>
      </c>
      <c r="H43" s="59">
        <f t="shared" si="10"/>
        <v>-4.3225236250128276</v>
      </c>
      <c r="I43" s="59"/>
      <c r="J43" s="43">
        <v>1232.1889230000008</v>
      </c>
      <c r="K43" s="43">
        <v>1041.8408629999994</v>
      </c>
      <c r="L43" s="57">
        <f t="shared" si="11"/>
        <v>1.5675528246052677</v>
      </c>
    </row>
    <row r="44" spans="1:14" s="79" customFormat="1" ht="15" customHeight="1" x14ac:dyDescent="0.25">
      <c r="A44" s="125"/>
      <c r="B44" s="41" t="s">
        <v>78</v>
      </c>
      <c r="C44" s="43">
        <v>16.862009999999998</v>
      </c>
      <c r="D44" s="43">
        <v>0.41674300000000003</v>
      </c>
      <c r="E44" s="43">
        <v>0.41568500000000003</v>
      </c>
      <c r="F44" s="57">
        <f t="shared" si="8"/>
        <v>5.7384139891995369E-3</v>
      </c>
      <c r="G44" s="58">
        <f t="shared" si="9"/>
        <v>-16.446324999999998</v>
      </c>
      <c r="H44" s="59">
        <f t="shared" si="10"/>
        <v>-97.534783812843202</v>
      </c>
      <c r="I44" s="59"/>
      <c r="J44" s="43">
        <v>114.05038099999999</v>
      </c>
      <c r="K44" s="43">
        <v>6.0243740000000008</v>
      </c>
      <c r="L44" s="57">
        <f t="shared" si="11"/>
        <v>9.0642676972620718E-3</v>
      </c>
    </row>
    <row r="45" spans="1:14" s="22" customFormat="1" ht="6" customHeight="1" x14ac:dyDescent="0.25">
      <c r="A45" s="125"/>
      <c r="B45" s="41"/>
      <c r="C45" s="56"/>
      <c r="D45" s="56"/>
      <c r="E45" s="56"/>
      <c r="F45" s="57"/>
      <c r="G45" s="58"/>
      <c r="H45" s="59"/>
      <c r="I45" s="59"/>
      <c r="J45" s="56"/>
      <c r="K45" s="56"/>
      <c r="L45" s="57"/>
    </row>
    <row r="46" spans="1:14" s="23" customFormat="1" ht="15" customHeight="1" x14ac:dyDescent="0.25">
      <c r="A46" s="60" t="s">
        <v>55</v>
      </c>
      <c r="B46" s="61"/>
      <c r="C46" s="141">
        <v>732.98282899999981</v>
      </c>
      <c r="D46" s="141">
        <v>1090.7186789999998</v>
      </c>
      <c r="E46" s="141">
        <v>1560.4686020000001</v>
      </c>
      <c r="F46" s="62">
        <f>E46/$E$5*100</f>
        <v>1.12521987861563</v>
      </c>
      <c r="G46" s="63">
        <f>E46-C46</f>
        <v>827.48577300000034</v>
      </c>
      <c r="H46" s="64">
        <f>(G46/C46)*100</f>
        <v>112.89292740034986</v>
      </c>
      <c r="I46" s="64"/>
      <c r="J46" s="141">
        <v>7324.9561610000028</v>
      </c>
      <c r="K46" s="141">
        <v>9958.7874170000014</v>
      </c>
      <c r="L46" s="62">
        <f>K46/$K$5*100</f>
        <v>0.85111405371853421</v>
      </c>
    </row>
    <row r="47" spans="1:14" x14ac:dyDescent="0.3">
      <c r="C47" s="31"/>
      <c r="D47" s="31"/>
      <c r="E47" s="31"/>
    </row>
    <row r="48" spans="1:14" x14ac:dyDescent="0.3">
      <c r="C48" s="31"/>
      <c r="D48" s="31"/>
      <c r="E48" s="31"/>
      <c r="G48" s="31"/>
      <c r="H48" s="31"/>
      <c r="I48" s="31"/>
      <c r="J48" s="31"/>
      <c r="K48" s="31"/>
    </row>
    <row r="49" spans="3:11" x14ac:dyDescent="0.3">
      <c r="C49" s="150"/>
      <c r="D49" s="150"/>
      <c r="E49" s="150"/>
      <c r="J49" s="150"/>
      <c r="K49" s="150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"/>
  <sheetViews>
    <sheetView view="pageBreakPreview" zoomScaleNormal="100" zoomScaleSheetLayoutView="100" workbookViewId="0">
      <pane xSplit="2" topLeftCell="C1" activePane="topRight" state="frozen"/>
      <selection activeCell="H34" sqref="H34"/>
      <selection pane="topRight" activeCell="J17" sqref="J17"/>
    </sheetView>
  </sheetViews>
  <sheetFormatPr defaultColWidth="9.109375" defaultRowHeight="13.8" x14ac:dyDescent="0.3"/>
  <cols>
    <col min="1" max="1" width="1.44140625" style="21" customWidth="1"/>
    <col min="2" max="2" width="34.6640625" style="21" customWidth="1"/>
    <col min="3" max="4" width="9" style="21" bestFit="1" customWidth="1"/>
    <col min="5" max="5" width="10.5546875" style="21" bestFit="1" customWidth="1"/>
    <col min="6" max="6" width="8.44140625" style="21" customWidth="1"/>
    <col min="7" max="7" width="12.6640625" style="21" bestFit="1" customWidth="1"/>
    <col min="8" max="8" width="8" style="21" bestFit="1" customWidth="1"/>
    <col min="9" max="9" width="0.6640625" style="21" customWidth="1"/>
    <col min="10" max="10" width="9.88671875" style="21" bestFit="1" customWidth="1"/>
    <col min="11" max="11" width="11.5546875" style="21" bestFit="1" customWidth="1"/>
    <col min="12" max="12" width="8.44140625" style="21" customWidth="1"/>
    <col min="13" max="16384" width="9.109375" style="21"/>
  </cols>
  <sheetData>
    <row r="1" spans="1:12" x14ac:dyDescent="0.3">
      <c r="A1" s="96" t="s">
        <v>128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x14ac:dyDescent="0.3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s="22" customFormat="1" ht="13.2" x14ac:dyDescent="0.25">
      <c r="A3" s="29"/>
      <c r="B3" s="30"/>
      <c r="C3" s="159" t="s">
        <v>122</v>
      </c>
      <c r="D3" s="159"/>
      <c r="E3" s="159"/>
      <c r="F3" s="13"/>
      <c r="G3" s="160" t="s">
        <v>0</v>
      </c>
      <c r="H3" s="160"/>
      <c r="I3" s="14"/>
      <c r="J3" s="159" t="s">
        <v>122</v>
      </c>
      <c r="K3" s="159"/>
      <c r="L3" s="159"/>
    </row>
    <row r="4" spans="1:12" s="22" customFormat="1" ht="24" x14ac:dyDescent="0.25">
      <c r="A4" s="29"/>
      <c r="B4" s="28" t="s">
        <v>130</v>
      </c>
      <c r="C4" s="17" t="s">
        <v>181</v>
      </c>
      <c r="D4" s="17" t="s">
        <v>177</v>
      </c>
      <c r="E4" s="17" t="s">
        <v>182</v>
      </c>
      <c r="F4" s="18" t="s">
        <v>116</v>
      </c>
      <c r="G4" s="19" t="s">
        <v>129</v>
      </c>
      <c r="H4" s="20" t="s">
        <v>2</v>
      </c>
      <c r="I4" s="20"/>
      <c r="J4" s="17" t="s">
        <v>183</v>
      </c>
      <c r="K4" s="17" t="s">
        <v>184</v>
      </c>
      <c r="L4" s="18" t="s">
        <v>116</v>
      </c>
    </row>
    <row r="5" spans="1:12" s="22" customFormat="1" ht="15" customHeight="1" x14ac:dyDescent="0.25">
      <c r="A5" s="90" t="s">
        <v>56</v>
      </c>
      <c r="B5" s="85"/>
      <c r="C5" s="85">
        <v>110790.021694</v>
      </c>
      <c r="D5" s="85">
        <v>115468.55527300001</v>
      </c>
      <c r="E5" s="85">
        <v>118824.115815</v>
      </c>
      <c r="F5" s="89">
        <v>100</v>
      </c>
      <c r="G5" s="88">
        <f>E5-C5</f>
        <v>8034.0941210000019</v>
      </c>
      <c r="H5" s="89">
        <f>(G5/C5)*100</f>
        <v>7.2516405341900025</v>
      </c>
      <c r="I5" s="86"/>
      <c r="J5" s="85">
        <v>1023355.4654470001</v>
      </c>
      <c r="K5" s="85">
        <v>1064437.6238490001</v>
      </c>
      <c r="L5" s="89">
        <v>100</v>
      </c>
    </row>
    <row r="6" spans="1:12" s="22" customFormat="1" ht="6" customHeight="1" x14ac:dyDescent="0.25">
      <c r="A6" s="125"/>
      <c r="B6" s="126"/>
      <c r="C6" s="116"/>
      <c r="D6" s="116"/>
      <c r="E6" s="116"/>
      <c r="F6" s="117"/>
      <c r="G6" s="118"/>
      <c r="H6" s="119"/>
      <c r="I6" s="119"/>
      <c r="J6" s="116"/>
      <c r="K6" s="116"/>
      <c r="L6" s="117"/>
    </row>
    <row r="7" spans="1:12" s="23" customFormat="1" ht="15" customHeight="1" x14ac:dyDescent="0.25">
      <c r="A7" s="36" t="s">
        <v>52</v>
      </c>
      <c r="B7" s="61"/>
      <c r="C7" s="61">
        <v>94494.184663000007</v>
      </c>
      <c r="D7" s="61">
        <v>100187.24848400004</v>
      </c>
      <c r="E7" s="61">
        <v>100282.27358500005</v>
      </c>
      <c r="F7" s="63">
        <f>E7/$E$5*100</f>
        <v>84.395556320513109</v>
      </c>
      <c r="G7" s="64">
        <f>E7-C7</f>
        <v>5788.088922000039</v>
      </c>
      <c r="H7" s="64">
        <f>(G7/C7)*100</f>
        <v>6.1253387630597906</v>
      </c>
      <c r="I7" s="61"/>
      <c r="J7" s="61">
        <v>857569.05323000019</v>
      </c>
      <c r="K7" s="61">
        <v>902777.6871039999</v>
      </c>
      <c r="L7" s="62">
        <f>K7/$K$5*100</f>
        <v>84.812643491458076</v>
      </c>
    </row>
    <row r="8" spans="1:12" s="22" customFormat="1" ht="15" customHeight="1" x14ac:dyDescent="0.25">
      <c r="A8" s="125"/>
      <c r="B8" s="41" t="s">
        <v>57</v>
      </c>
      <c r="C8" s="43">
        <v>40774.607238999983</v>
      </c>
      <c r="D8" s="43">
        <v>42904.205971000039</v>
      </c>
      <c r="E8" s="43">
        <v>45706.135535000023</v>
      </c>
      <c r="F8" s="57">
        <f>E8/$E$7*100</f>
        <v>45.577482341641506</v>
      </c>
      <c r="G8" s="58">
        <f>E8-C8</f>
        <v>4931.5282960000404</v>
      </c>
      <c r="H8" s="59">
        <f>(G8/C8)*100</f>
        <v>12.094606496376366</v>
      </c>
      <c r="I8" s="59"/>
      <c r="J8" s="43">
        <v>332576.34423000016</v>
      </c>
      <c r="K8" s="43">
        <v>406459.47276499984</v>
      </c>
      <c r="L8" s="57">
        <f>K8/$K$7*100</f>
        <v>45.023207659116167</v>
      </c>
    </row>
    <row r="9" spans="1:12" s="22" customFormat="1" ht="15" customHeight="1" x14ac:dyDescent="0.25">
      <c r="A9" s="125"/>
      <c r="B9" s="41" t="s">
        <v>166</v>
      </c>
      <c r="C9" s="43">
        <v>8734.5090430000037</v>
      </c>
      <c r="D9" s="43">
        <v>9887.452398999998</v>
      </c>
      <c r="E9" s="43">
        <v>9707.5173899999954</v>
      </c>
      <c r="F9" s="57">
        <f t="shared" ref="F9:F26" si="0">E9/$E$7*100</f>
        <v>9.6801927628533733</v>
      </c>
      <c r="G9" s="58">
        <f t="shared" ref="G9:G26" si="1">E9-C9</f>
        <v>973.00834699999177</v>
      </c>
      <c r="H9" s="59">
        <f t="shared" ref="H9:H26" si="2">(G9/C9)*100</f>
        <v>11.139817272039791</v>
      </c>
      <c r="I9" s="59"/>
      <c r="J9" s="43">
        <v>83551.414198999948</v>
      </c>
      <c r="K9" s="43">
        <v>89109.716562999951</v>
      </c>
      <c r="L9" s="57">
        <f t="shared" ref="L9:L26" si="3">K9/$K$7*100</f>
        <v>9.8706157491389703</v>
      </c>
    </row>
    <row r="10" spans="1:12" s="22" customFormat="1" ht="15" customHeight="1" x14ac:dyDescent="0.25">
      <c r="A10" s="125"/>
      <c r="B10" s="41" t="s">
        <v>58</v>
      </c>
      <c r="C10" s="43">
        <v>10284.30315</v>
      </c>
      <c r="D10" s="43">
        <v>8276.0530369999979</v>
      </c>
      <c r="E10" s="43">
        <v>8017.8100760000007</v>
      </c>
      <c r="F10" s="57">
        <f t="shared" si="0"/>
        <v>7.9952416208474197</v>
      </c>
      <c r="G10" s="58">
        <f t="shared" si="1"/>
        <v>-2266.4930739999991</v>
      </c>
      <c r="H10" s="59">
        <f t="shared" si="2"/>
        <v>-22.038372857571776</v>
      </c>
      <c r="I10" s="59"/>
      <c r="J10" s="43">
        <v>101143.17721600001</v>
      </c>
      <c r="K10" s="43">
        <v>72841.71262700003</v>
      </c>
      <c r="L10" s="57">
        <f t="shared" si="3"/>
        <v>8.0686212860075557</v>
      </c>
    </row>
    <row r="11" spans="1:12" s="22" customFormat="1" ht="25.2" customHeight="1" x14ac:dyDescent="0.25">
      <c r="A11" s="125"/>
      <c r="B11" s="42" t="s">
        <v>165</v>
      </c>
      <c r="C11" s="43">
        <v>7947.1627520000011</v>
      </c>
      <c r="D11" s="43">
        <v>8223.374354000005</v>
      </c>
      <c r="E11" s="43">
        <v>7502.7025530000028</v>
      </c>
      <c r="F11" s="57">
        <f t="shared" si="0"/>
        <v>7.4815840175787924</v>
      </c>
      <c r="G11" s="58">
        <f t="shared" si="1"/>
        <v>-444.46019899999828</v>
      </c>
      <c r="H11" s="59">
        <f t="shared" si="2"/>
        <v>-5.5926902829332947</v>
      </c>
      <c r="I11" s="59"/>
      <c r="J11" s="43">
        <v>79408.892004000023</v>
      </c>
      <c r="K11" s="43">
        <v>71510.730756999968</v>
      </c>
      <c r="L11" s="57">
        <f t="shared" si="3"/>
        <v>7.9211894332920014</v>
      </c>
    </row>
    <row r="12" spans="1:12" s="22" customFormat="1" ht="15" customHeight="1" x14ac:dyDescent="0.25">
      <c r="A12" s="125"/>
      <c r="B12" s="41" t="s">
        <v>60</v>
      </c>
      <c r="C12" s="43">
        <v>5388.5036829999972</v>
      </c>
      <c r="D12" s="43">
        <v>5621.2616289999987</v>
      </c>
      <c r="E12" s="43">
        <v>5245.9354499999999</v>
      </c>
      <c r="F12" s="57">
        <f t="shared" si="0"/>
        <v>5.2311692410458797</v>
      </c>
      <c r="G12" s="58">
        <f t="shared" si="1"/>
        <v>-142.56823299999724</v>
      </c>
      <c r="H12" s="59">
        <f t="shared" si="2"/>
        <v>-2.6457852009970932</v>
      </c>
      <c r="I12" s="59"/>
      <c r="J12" s="43">
        <v>54056.929233000054</v>
      </c>
      <c r="K12" s="43">
        <v>48089.100778000029</v>
      </c>
      <c r="L12" s="57">
        <f t="shared" si="3"/>
        <v>5.3267932365789816</v>
      </c>
    </row>
    <row r="13" spans="1:12" s="22" customFormat="1" ht="15" customHeight="1" x14ac:dyDescent="0.25">
      <c r="A13" s="125"/>
      <c r="B13" s="41" t="s">
        <v>59</v>
      </c>
      <c r="C13" s="43">
        <v>3972.5990370000004</v>
      </c>
      <c r="D13" s="43">
        <v>5881.9372499999999</v>
      </c>
      <c r="E13" s="43">
        <v>4638.9243589999996</v>
      </c>
      <c r="F13" s="57">
        <f t="shared" si="0"/>
        <v>4.6258667590618705</v>
      </c>
      <c r="G13" s="58">
        <f t="shared" si="1"/>
        <v>666.32532199999923</v>
      </c>
      <c r="H13" s="59">
        <f t="shared" si="2"/>
        <v>16.773032359771957</v>
      </c>
      <c r="I13" s="59"/>
      <c r="J13" s="43">
        <v>38233.624125999981</v>
      </c>
      <c r="K13" s="43">
        <v>43846.183232000032</v>
      </c>
      <c r="L13" s="57">
        <f t="shared" si="3"/>
        <v>4.8568084765866573</v>
      </c>
    </row>
    <row r="14" spans="1:12" s="22" customFormat="1" ht="15" customHeight="1" x14ac:dyDescent="0.25">
      <c r="A14" s="125"/>
      <c r="B14" s="41" t="s">
        <v>62</v>
      </c>
      <c r="C14" s="43">
        <v>2561.6469969999989</v>
      </c>
      <c r="D14" s="43">
        <v>3128.5525430000002</v>
      </c>
      <c r="E14" s="43">
        <v>2976.3562029999994</v>
      </c>
      <c r="F14" s="57">
        <f t="shared" si="0"/>
        <v>2.9679783840134184</v>
      </c>
      <c r="G14" s="58">
        <f t="shared" si="1"/>
        <v>414.70920600000045</v>
      </c>
      <c r="H14" s="59">
        <f t="shared" si="2"/>
        <v>16.189162928603178</v>
      </c>
      <c r="I14" s="59"/>
      <c r="J14" s="43">
        <v>23999.424140000014</v>
      </c>
      <c r="K14" s="43">
        <v>25758.18518199999</v>
      </c>
      <c r="L14" s="57">
        <f t="shared" si="3"/>
        <v>2.8532146451945537</v>
      </c>
    </row>
    <row r="15" spans="1:12" s="22" customFormat="1" ht="15" customHeight="1" x14ac:dyDescent="0.25">
      <c r="A15" s="125"/>
      <c r="B15" s="41" t="s">
        <v>61</v>
      </c>
      <c r="C15" s="43">
        <v>2550.7094210000009</v>
      </c>
      <c r="D15" s="43">
        <v>2531.3313159999998</v>
      </c>
      <c r="E15" s="43">
        <v>2384.2446920000016</v>
      </c>
      <c r="F15" s="57">
        <f t="shared" si="0"/>
        <v>2.3775335428340654</v>
      </c>
      <c r="G15" s="58">
        <f t="shared" si="1"/>
        <v>-166.46472899999935</v>
      </c>
      <c r="H15" s="59">
        <f t="shared" si="2"/>
        <v>-6.5262129676353791</v>
      </c>
      <c r="I15" s="59"/>
      <c r="J15" s="43">
        <v>23596.865026000007</v>
      </c>
      <c r="K15" s="43">
        <v>22397.381866</v>
      </c>
      <c r="L15" s="57">
        <f t="shared" si="3"/>
        <v>2.4809410097238951</v>
      </c>
    </row>
    <row r="16" spans="1:12" s="22" customFormat="1" ht="15" customHeight="1" x14ac:dyDescent="0.25">
      <c r="A16" s="125"/>
      <c r="B16" s="41" t="s">
        <v>167</v>
      </c>
      <c r="C16" s="43">
        <v>2507.4796930000011</v>
      </c>
      <c r="D16" s="43">
        <v>2306.6304980000014</v>
      </c>
      <c r="E16" s="43">
        <v>2271.4528530000007</v>
      </c>
      <c r="F16" s="57">
        <f t="shared" si="0"/>
        <v>2.2650591892242047</v>
      </c>
      <c r="G16" s="58">
        <f t="shared" si="1"/>
        <v>-236.02684000000045</v>
      </c>
      <c r="H16" s="59">
        <f t="shared" si="2"/>
        <v>-9.412911325220465</v>
      </c>
      <c r="I16" s="59"/>
      <c r="J16" s="43">
        <v>25141.782713000001</v>
      </c>
      <c r="K16" s="43">
        <v>21197.368245000005</v>
      </c>
      <c r="L16" s="57">
        <f t="shared" si="3"/>
        <v>2.3480164106623596</v>
      </c>
    </row>
    <row r="17" spans="1:14" s="22" customFormat="1" ht="15" customHeight="1" x14ac:dyDescent="0.25">
      <c r="A17" s="127"/>
      <c r="B17" s="41" t="s">
        <v>168</v>
      </c>
      <c r="C17" s="43">
        <v>1583.518765</v>
      </c>
      <c r="D17" s="43">
        <v>1751.4703469999993</v>
      </c>
      <c r="E17" s="43">
        <v>1571.0089639999985</v>
      </c>
      <c r="F17" s="57">
        <f t="shared" si="0"/>
        <v>1.5665869029867965</v>
      </c>
      <c r="G17" s="58">
        <f t="shared" si="1"/>
        <v>-12.509801000001517</v>
      </c>
      <c r="H17" s="59">
        <f t="shared" si="2"/>
        <v>-0.79000017407444589</v>
      </c>
      <c r="I17" s="59"/>
      <c r="J17" s="43">
        <v>15868.702651999974</v>
      </c>
      <c r="K17" s="43">
        <v>15679.236954999989</v>
      </c>
      <c r="L17" s="57">
        <f t="shared" si="3"/>
        <v>1.7367771909933949</v>
      </c>
    </row>
    <row r="18" spans="1:14" s="22" customFormat="1" ht="15" customHeight="1" x14ac:dyDescent="0.25">
      <c r="A18" s="127"/>
      <c r="B18" s="41" t="s">
        <v>64</v>
      </c>
      <c r="C18" s="43">
        <v>1195.5694409999996</v>
      </c>
      <c r="D18" s="43">
        <v>1436.3554939999995</v>
      </c>
      <c r="E18" s="43">
        <v>1360.0007799999996</v>
      </c>
      <c r="F18" s="57">
        <f t="shared" si="0"/>
        <v>1.3561726628059068</v>
      </c>
      <c r="G18" s="58">
        <f t="shared" si="1"/>
        <v>164.43133899999998</v>
      </c>
      <c r="H18" s="59">
        <f t="shared" si="2"/>
        <v>13.753390924952559</v>
      </c>
      <c r="I18" s="59"/>
      <c r="J18" s="43">
        <v>12112.014524</v>
      </c>
      <c r="K18" s="43">
        <v>12397.905133999995</v>
      </c>
      <c r="L18" s="57">
        <f t="shared" si="3"/>
        <v>1.3733065527761275</v>
      </c>
    </row>
    <row r="19" spans="1:14" s="22" customFormat="1" ht="15" customHeight="1" x14ac:dyDescent="0.25">
      <c r="A19" s="125"/>
      <c r="B19" s="41" t="s">
        <v>68</v>
      </c>
      <c r="C19" s="43">
        <v>846.14062299999978</v>
      </c>
      <c r="D19" s="43">
        <v>1205.8854540000002</v>
      </c>
      <c r="E19" s="43">
        <v>1397.0845090000003</v>
      </c>
      <c r="F19" s="57">
        <f t="shared" si="0"/>
        <v>1.3931520088800344</v>
      </c>
      <c r="G19" s="58">
        <f t="shared" si="1"/>
        <v>550.94388600000048</v>
      </c>
      <c r="H19" s="59">
        <f t="shared" si="2"/>
        <v>65.112567701409205</v>
      </c>
      <c r="I19" s="59"/>
      <c r="J19" s="43">
        <v>7955.1472719999983</v>
      </c>
      <c r="K19" s="43">
        <v>10194.537871999995</v>
      </c>
      <c r="L19" s="57">
        <f t="shared" si="3"/>
        <v>1.1292412315486908</v>
      </c>
    </row>
    <row r="20" spans="1:14" s="22" customFormat="1" ht="15" customHeight="1" x14ac:dyDescent="0.25">
      <c r="A20" s="125"/>
      <c r="B20" s="41" t="s">
        <v>65</v>
      </c>
      <c r="C20" s="43">
        <v>1090.0992270000002</v>
      </c>
      <c r="D20" s="43">
        <v>1085.9992279999994</v>
      </c>
      <c r="E20" s="43">
        <v>1051.018188</v>
      </c>
      <c r="F20" s="57">
        <f t="shared" si="0"/>
        <v>1.0480597920520307</v>
      </c>
      <c r="G20" s="58">
        <f t="shared" si="1"/>
        <v>-39.081039000000146</v>
      </c>
      <c r="H20" s="59">
        <f t="shared" si="2"/>
        <v>-3.5850900571274456</v>
      </c>
      <c r="I20" s="59"/>
      <c r="J20" s="43">
        <v>10700.497010999999</v>
      </c>
      <c r="K20" s="43">
        <v>9821.869475999998</v>
      </c>
      <c r="L20" s="57">
        <f t="shared" si="3"/>
        <v>1.0879610358456411</v>
      </c>
      <c r="M20" s="95"/>
      <c r="N20" s="95"/>
    </row>
    <row r="21" spans="1:14" s="22" customFormat="1" ht="15" customHeight="1" x14ac:dyDescent="0.25">
      <c r="A21" s="125"/>
      <c r="B21" s="41" t="s">
        <v>70</v>
      </c>
      <c r="C21" s="43">
        <v>781.416742</v>
      </c>
      <c r="D21" s="43">
        <v>878.43521099999998</v>
      </c>
      <c r="E21" s="43">
        <v>1093.863548</v>
      </c>
      <c r="F21" s="57">
        <f t="shared" si="0"/>
        <v>1.0907845513422993</v>
      </c>
      <c r="G21" s="58">
        <f t="shared" si="1"/>
        <v>312.44680600000004</v>
      </c>
      <c r="H21" s="59">
        <f t="shared" si="2"/>
        <v>39.984657252198986</v>
      </c>
      <c r="I21" s="59"/>
      <c r="J21" s="43">
        <v>6684.5672129999975</v>
      </c>
      <c r="K21" s="43">
        <v>8909.5406279999988</v>
      </c>
      <c r="L21" s="57">
        <f t="shared" si="3"/>
        <v>0.98690306099397662</v>
      </c>
    </row>
    <row r="22" spans="1:14" s="22" customFormat="1" ht="15" customHeight="1" x14ac:dyDescent="0.25">
      <c r="A22" s="125"/>
      <c r="B22" s="41" t="s">
        <v>66</v>
      </c>
      <c r="C22" s="43">
        <v>876.67194500000005</v>
      </c>
      <c r="D22" s="43">
        <v>897.66456400000027</v>
      </c>
      <c r="E22" s="43">
        <v>886.91094800000019</v>
      </c>
      <c r="F22" s="57">
        <f t="shared" si="0"/>
        <v>0.88441447954233665</v>
      </c>
      <c r="G22" s="58">
        <f t="shared" si="1"/>
        <v>10.239003000000139</v>
      </c>
      <c r="H22" s="59">
        <f t="shared" si="2"/>
        <v>1.1679400782011038</v>
      </c>
      <c r="I22" s="59"/>
      <c r="J22" s="43">
        <v>8573.0838259999964</v>
      </c>
      <c r="K22" s="43">
        <v>8165.8244310000009</v>
      </c>
      <c r="L22" s="57">
        <f t="shared" si="3"/>
        <v>0.90452218166744514</v>
      </c>
    </row>
    <row r="23" spans="1:14" s="22" customFormat="1" ht="15" customHeight="1" x14ac:dyDescent="0.25">
      <c r="A23" s="125"/>
      <c r="B23" s="41" t="s">
        <v>67</v>
      </c>
      <c r="C23" s="43">
        <v>657.24366100000032</v>
      </c>
      <c r="D23" s="43">
        <v>698.19606900000031</v>
      </c>
      <c r="E23" s="43">
        <v>675.47211500000003</v>
      </c>
      <c r="F23" s="57">
        <f t="shared" si="0"/>
        <v>0.67357080254813384</v>
      </c>
      <c r="G23" s="58">
        <f t="shared" si="1"/>
        <v>18.228453999999715</v>
      </c>
      <c r="H23" s="59">
        <f t="shared" si="2"/>
        <v>2.7734697314942545</v>
      </c>
      <c r="I23" s="59"/>
      <c r="J23" s="43">
        <v>6934.9087560000007</v>
      </c>
      <c r="K23" s="43">
        <v>6208.8630799999974</v>
      </c>
      <c r="L23" s="57">
        <f t="shared" si="3"/>
        <v>0.68775105639986167</v>
      </c>
    </row>
    <row r="24" spans="1:14" s="22" customFormat="1" ht="15" customHeight="1" x14ac:dyDescent="0.25">
      <c r="A24" s="125"/>
      <c r="B24" s="41" t="s">
        <v>69</v>
      </c>
      <c r="C24" s="43">
        <v>412.85946100000001</v>
      </c>
      <c r="D24" s="43">
        <v>577.77529999999979</v>
      </c>
      <c r="E24" s="43">
        <v>538.86743300000001</v>
      </c>
      <c r="F24" s="57">
        <f t="shared" si="0"/>
        <v>0.53735063410110229</v>
      </c>
      <c r="G24" s="58">
        <f t="shared" si="1"/>
        <v>126.007972</v>
      </c>
      <c r="H24" s="59">
        <f t="shared" si="2"/>
        <v>30.520790705581042</v>
      </c>
      <c r="I24" s="59"/>
      <c r="J24" s="43">
        <v>4354.2778590000016</v>
      </c>
      <c r="K24" s="43">
        <v>4725.6472339999973</v>
      </c>
      <c r="L24" s="57">
        <f t="shared" si="3"/>
        <v>0.52345636157217112</v>
      </c>
    </row>
    <row r="25" spans="1:14" s="22" customFormat="1" ht="15" customHeight="1" x14ac:dyDescent="0.25">
      <c r="A25" s="125"/>
      <c r="B25" s="41" t="s">
        <v>71</v>
      </c>
      <c r="C25" s="43">
        <v>300.445537</v>
      </c>
      <c r="D25" s="43">
        <v>250.35608099999999</v>
      </c>
      <c r="E25" s="43">
        <v>267.15456900000004</v>
      </c>
      <c r="F25" s="57">
        <f t="shared" si="0"/>
        <v>0.26640258487314583</v>
      </c>
      <c r="G25" s="58">
        <f t="shared" si="1"/>
        <v>-33.290967999999964</v>
      </c>
      <c r="H25" s="59">
        <f t="shared" si="2"/>
        <v>-11.080533374672816</v>
      </c>
      <c r="I25" s="59"/>
      <c r="J25" s="43">
        <v>2742.6440990000006</v>
      </c>
      <c r="K25" s="43">
        <v>2365.7361569999994</v>
      </c>
      <c r="L25" s="57">
        <f t="shared" si="3"/>
        <v>0.26205080063387376</v>
      </c>
    </row>
    <row r="26" spans="1:14" s="79" customFormat="1" ht="15" customHeight="1" x14ac:dyDescent="0.25">
      <c r="A26" s="125"/>
      <c r="B26" s="41" t="s">
        <v>63</v>
      </c>
      <c r="C26" s="43">
        <v>2028.6982460000013</v>
      </c>
      <c r="D26" s="43">
        <v>2644.3117389999998</v>
      </c>
      <c r="E26" s="43">
        <v>2989.8134200000018</v>
      </c>
      <c r="F26" s="57">
        <f t="shared" si="0"/>
        <v>2.9813977217676584</v>
      </c>
      <c r="G26" s="58">
        <f t="shared" si="1"/>
        <v>961.11517400000048</v>
      </c>
      <c r="H26" s="59">
        <f t="shared" si="2"/>
        <v>47.375955290297021</v>
      </c>
      <c r="I26" s="59"/>
      <c r="J26" s="43">
        <v>19934.757130999991</v>
      </c>
      <c r="K26" s="43">
        <v>23098.674122000015</v>
      </c>
      <c r="L26" s="57">
        <f t="shared" si="3"/>
        <v>2.5586226212676708</v>
      </c>
    </row>
    <row r="27" spans="1:14" s="22" customFormat="1" ht="6" customHeight="1" x14ac:dyDescent="0.25">
      <c r="A27" s="125"/>
      <c r="B27" s="41"/>
      <c r="C27" s="56"/>
      <c r="D27" s="56"/>
      <c r="E27" s="56"/>
      <c r="F27" s="57"/>
      <c r="G27" s="58"/>
      <c r="H27" s="59"/>
      <c r="I27" s="59"/>
      <c r="J27" s="56"/>
      <c r="K27" s="56"/>
      <c r="L27" s="57"/>
    </row>
    <row r="28" spans="1:14" s="23" customFormat="1" ht="15" customHeight="1" x14ac:dyDescent="0.25">
      <c r="A28" s="60" t="s">
        <v>53</v>
      </c>
      <c r="B28" s="61"/>
      <c r="C28" s="61">
        <v>6079.1758050000035</v>
      </c>
      <c r="D28" s="61">
        <v>6076.9204259999997</v>
      </c>
      <c r="E28" s="61">
        <v>6361.134253000002</v>
      </c>
      <c r="F28" s="62">
        <f>E28/$E$5*100</f>
        <v>5.3534033974246427</v>
      </c>
      <c r="G28" s="63">
        <f>E28-C28</f>
        <v>281.9584479999985</v>
      </c>
      <c r="H28" s="64">
        <f>(G28/C28)*100</f>
        <v>4.6381032074790989</v>
      </c>
      <c r="I28" s="64"/>
      <c r="J28" s="61">
        <v>58140.364907000017</v>
      </c>
      <c r="K28" s="61">
        <v>63496.594179000022</v>
      </c>
      <c r="L28" s="62">
        <f>K28/$K$5*100</f>
        <v>5.9652714970179952</v>
      </c>
    </row>
    <row r="29" spans="1:14" s="22" customFormat="1" ht="13.2" x14ac:dyDescent="0.25">
      <c r="A29" s="125"/>
      <c r="B29" s="42" t="s">
        <v>169</v>
      </c>
      <c r="C29" s="43">
        <v>242.40808799999999</v>
      </c>
      <c r="D29" s="43">
        <v>570.51907599999981</v>
      </c>
      <c r="E29" s="43">
        <v>856.85978299999999</v>
      </c>
      <c r="F29" s="57">
        <f>E29/$E$28*100</f>
        <v>13.470235793182523</v>
      </c>
      <c r="G29" s="58">
        <f>E29-C29</f>
        <v>614.45169499999997</v>
      </c>
      <c r="H29" s="59">
        <f>(G29/C29)*100</f>
        <v>253.47821521532728</v>
      </c>
      <c r="I29" s="59"/>
      <c r="J29" s="43">
        <v>2836.1935799999997</v>
      </c>
      <c r="K29" s="43">
        <v>5915.2326059999996</v>
      </c>
      <c r="L29" s="57">
        <f>K29/$K$28*100</f>
        <v>9.3158265927219155</v>
      </c>
    </row>
    <row r="30" spans="1:14" s="22" customFormat="1" ht="15" customHeight="1" x14ac:dyDescent="0.25">
      <c r="A30" s="125"/>
      <c r="B30" s="41" t="s">
        <v>72</v>
      </c>
      <c r="C30" s="43">
        <v>520.07592</v>
      </c>
      <c r="D30" s="43">
        <v>457.56510800000001</v>
      </c>
      <c r="E30" s="43">
        <v>455.95475299999993</v>
      </c>
      <c r="F30" s="57">
        <f t="shared" ref="F30:F35" si="4">E30/$E$28*100</f>
        <v>7.1678215686921734</v>
      </c>
      <c r="G30" s="58">
        <f t="shared" ref="G30:G35" si="5">E30-C30</f>
        <v>-64.121167000000071</v>
      </c>
      <c r="H30" s="59">
        <f t="shared" ref="H30:H35" si="6">(G30/C30)*100</f>
        <v>-12.329193591581797</v>
      </c>
      <c r="I30" s="59"/>
      <c r="J30" s="43">
        <v>5293.6639160000004</v>
      </c>
      <c r="K30" s="43">
        <v>5305.1691309999997</v>
      </c>
      <c r="L30" s="57">
        <f t="shared" ref="L30:L35" si="7">K30/$K$28*100</f>
        <v>8.3550451793437404</v>
      </c>
    </row>
    <row r="31" spans="1:14" s="22" customFormat="1" ht="15" customHeight="1" x14ac:dyDescent="0.25">
      <c r="A31" s="125"/>
      <c r="B31" s="41" t="s">
        <v>74</v>
      </c>
      <c r="C31" s="43">
        <v>497.09117699999996</v>
      </c>
      <c r="D31" s="43">
        <v>383.17450700000012</v>
      </c>
      <c r="E31" s="43">
        <v>445.67615600000011</v>
      </c>
      <c r="F31" s="57">
        <f t="shared" si="4"/>
        <v>7.0062372255358847</v>
      </c>
      <c r="G31" s="58">
        <f t="shared" si="5"/>
        <v>-51.415020999999854</v>
      </c>
      <c r="H31" s="59">
        <f t="shared" si="6"/>
        <v>-10.343177143134016</v>
      </c>
      <c r="I31" s="59"/>
      <c r="J31" s="43">
        <v>3517.6212890000002</v>
      </c>
      <c r="K31" s="43">
        <v>3978.369702</v>
      </c>
      <c r="L31" s="57">
        <f t="shared" si="7"/>
        <v>6.2654851861578278</v>
      </c>
    </row>
    <row r="32" spans="1:14" s="22" customFormat="1" ht="15" customHeight="1" x14ac:dyDescent="0.25">
      <c r="A32" s="125"/>
      <c r="B32" s="41" t="s">
        <v>73</v>
      </c>
      <c r="C32" s="43">
        <v>327.872818</v>
      </c>
      <c r="D32" s="43">
        <v>378.58328700000004</v>
      </c>
      <c r="E32" s="43">
        <v>354.58608400000003</v>
      </c>
      <c r="F32" s="57">
        <f t="shared" si="4"/>
        <v>5.5742587704822011</v>
      </c>
      <c r="G32" s="58">
        <f t="shared" si="5"/>
        <v>26.713266000000033</v>
      </c>
      <c r="H32" s="59">
        <f t="shared" si="6"/>
        <v>8.1474475874361847</v>
      </c>
      <c r="I32" s="59"/>
      <c r="J32" s="43">
        <v>3248.7749859999985</v>
      </c>
      <c r="K32" s="43">
        <v>3536.9970180000005</v>
      </c>
      <c r="L32" s="57">
        <f t="shared" si="7"/>
        <v>5.5703728109086166</v>
      </c>
    </row>
    <row r="33" spans="1:12" s="22" customFormat="1" ht="15" customHeight="1" x14ac:dyDescent="0.25">
      <c r="A33" s="125"/>
      <c r="B33" s="41" t="s">
        <v>75</v>
      </c>
      <c r="C33" s="43">
        <v>72.436369999999997</v>
      </c>
      <c r="D33" s="43">
        <v>90.067163000000036</v>
      </c>
      <c r="E33" s="43">
        <v>64.838937999999999</v>
      </c>
      <c r="F33" s="57">
        <f t="shared" si="4"/>
        <v>1.0192983738618788</v>
      </c>
      <c r="G33" s="58">
        <f t="shared" si="5"/>
        <v>-7.5974319999999977</v>
      </c>
      <c r="H33" s="59">
        <f t="shared" si="6"/>
        <v>-10.488421769340455</v>
      </c>
      <c r="I33" s="59"/>
      <c r="J33" s="43">
        <v>718.45998299999974</v>
      </c>
      <c r="K33" s="43">
        <v>677.19967499999996</v>
      </c>
      <c r="L33" s="57">
        <f t="shared" si="7"/>
        <v>1.0665133835224938</v>
      </c>
    </row>
    <row r="34" spans="1:12" s="22" customFormat="1" ht="15" customHeight="1" x14ac:dyDescent="0.25">
      <c r="A34" s="125"/>
      <c r="B34" s="41" t="s">
        <v>76</v>
      </c>
      <c r="C34" s="43">
        <v>1.7204539999999999</v>
      </c>
      <c r="D34" s="43">
        <v>3.5978559999999997</v>
      </c>
      <c r="E34" s="43">
        <v>1.6662249999999998</v>
      </c>
      <c r="F34" s="57">
        <f t="shared" si="4"/>
        <v>2.6193834837146917E-2</v>
      </c>
      <c r="G34" s="58">
        <f t="shared" si="5"/>
        <v>-5.4229000000000083E-2</v>
      </c>
      <c r="H34" s="59">
        <f t="shared" si="6"/>
        <v>-3.1520168513659819</v>
      </c>
      <c r="I34" s="59"/>
      <c r="J34" s="43">
        <v>33.814051999999997</v>
      </c>
      <c r="K34" s="43">
        <v>67.714749999999995</v>
      </c>
      <c r="L34" s="57">
        <f t="shared" si="7"/>
        <v>0.10664312137609899</v>
      </c>
    </row>
    <row r="35" spans="1:12" s="79" customFormat="1" ht="15" customHeight="1" x14ac:dyDescent="0.25">
      <c r="A35" s="125"/>
      <c r="B35" s="41" t="s">
        <v>134</v>
      </c>
      <c r="C35" s="43">
        <v>4417.5709780000025</v>
      </c>
      <c r="D35" s="43">
        <v>4193.4134290000002</v>
      </c>
      <c r="E35" s="43">
        <v>4181.5523140000014</v>
      </c>
      <c r="F35" s="57">
        <f t="shared" si="4"/>
        <v>65.735954433408182</v>
      </c>
      <c r="G35" s="58">
        <f t="shared" si="5"/>
        <v>-236.01866400000108</v>
      </c>
      <c r="H35" s="59">
        <f t="shared" si="6"/>
        <v>-5.3427248860380612</v>
      </c>
      <c r="I35" s="59"/>
      <c r="J35" s="43">
        <v>42491.837101000019</v>
      </c>
      <c r="K35" s="43">
        <v>44015.911297000021</v>
      </c>
      <c r="L35" s="57">
        <f t="shared" si="7"/>
        <v>69.320113725969307</v>
      </c>
    </row>
    <row r="36" spans="1:12" s="22" customFormat="1" ht="6" customHeight="1" x14ac:dyDescent="0.25">
      <c r="A36" s="125"/>
      <c r="B36" s="41"/>
      <c r="C36" s="56"/>
      <c r="D36" s="56"/>
      <c r="E36" s="56"/>
      <c r="F36" s="57"/>
      <c r="G36" s="58"/>
      <c r="H36" s="59"/>
      <c r="I36" s="59"/>
      <c r="J36" s="56"/>
      <c r="K36" s="56"/>
      <c r="L36" s="57"/>
    </row>
    <row r="37" spans="1:12" s="23" customFormat="1" ht="15" customHeight="1" x14ac:dyDescent="0.25">
      <c r="A37" s="60" t="s">
        <v>54</v>
      </c>
      <c r="B37" s="61"/>
      <c r="C37" s="61">
        <v>8496.177724000001</v>
      </c>
      <c r="D37" s="61">
        <v>7400.9655879999991</v>
      </c>
      <c r="E37" s="61">
        <v>10522.096042000001</v>
      </c>
      <c r="F37" s="62">
        <f>E37/$E$5*100</f>
        <v>8.8551856412566075</v>
      </c>
      <c r="G37" s="63">
        <f>E37-C37</f>
        <v>2025.918318</v>
      </c>
      <c r="H37" s="64">
        <f>(G37/C37)*100</f>
        <v>23.845055786406004</v>
      </c>
      <c r="I37" s="64"/>
      <c r="J37" s="61">
        <v>89071.882572999995</v>
      </c>
      <c r="K37" s="61">
        <v>78380.393635000015</v>
      </c>
      <c r="L37" s="62">
        <f>K37/$K$5*100</f>
        <v>7.363549716664183</v>
      </c>
    </row>
    <row r="38" spans="1:12" s="22" customFormat="1" ht="15" customHeight="1" x14ac:dyDescent="0.25">
      <c r="A38" s="125"/>
      <c r="B38" s="41" t="s">
        <v>77</v>
      </c>
      <c r="C38" s="43">
        <v>4864.1271720000004</v>
      </c>
      <c r="D38" s="43">
        <v>3588.5144629999995</v>
      </c>
      <c r="E38" s="43">
        <v>6663.6190059999999</v>
      </c>
      <c r="F38" s="57">
        <f>E38/$E$37*100</f>
        <v>63.329767941686676</v>
      </c>
      <c r="G38" s="58">
        <f>E38-C38</f>
        <v>1799.4918339999995</v>
      </c>
      <c r="H38" s="59">
        <f>(G38/C38)*100</f>
        <v>36.995164196336091</v>
      </c>
      <c r="I38" s="59"/>
      <c r="J38" s="43">
        <v>48065.690372999998</v>
      </c>
      <c r="K38" s="43">
        <v>42151.615482000001</v>
      </c>
      <c r="L38" s="57">
        <f>K38/$K$37*100</f>
        <v>53.778264598020087</v>
      </c>
    </row>
    <row r="39" spans="1:12" s="22" customFormat="1" ht="15" customHeight="1" x14ac:dyDescent="0.25">
      <c r="A39" s="125"/>
      <c r="B39" s="41" t="s">
        <v>133</v>
      </c>
      <c r="C39" s="43">
        <v>961.95278399999995</v>
      </c>
      <c r="D39" s="43">
        <v>2177.2680389999987</v>
      </c>
      <c r="E39" s="43">
        <v>1465.1784180000004</v>
      </c>
      <c r="F39" s="57">
        <f t="shared" ref="F39:F44" si="8">E39/$E$37*100</f>
        <v>13.924777080076003</v>
      </c>
      <c r="G39" s="58">
        <f t="shared" ref="G39:G44" si="9">E39-C39</f>
        <v>503.22563400000047</v>
      </c>
      <c r="H39" s="59">
        <f t="shared" ref="H39:H44" si="10">(G39/C39)*100</f>
        <v>52.312924539547936</v>
      </c>
      <c r="I39" s="59"/>
      <c r="J39" s="43">
        <v>12944.484954000003</v>
      </c>
      <c r="K39" s="43">
        <v>15558.25414600001</v>
      </c>
      <c r="L39" s="57">
        <f t="shared" ref="L39:L44" si="11">K39/$K$37*100</f>
        <v>19.849675951426484</v>
      </c>
    </row>
    <row r="40" spans="1:12" s="22" customFormat="1" ht="15" customHeight="1" x14ac:dyDescent="0.25">
      <c r="A40" s="125"/>
      <c r="B40" s="41" t="s">
        <v>79</v>
      </c>
      <c r="C40" s="43">
        <v>910.10116300000004</v>
      </c>
      <c r="D40" s="43">
        <v>156.432602</v>
      </c>
      <c r="E40" s="43">
        <v>627.21178799999996</v>
      </c>
      <c r="F40" s="57">
        <f t="shared" si="8"/>
        <v>5.9609015684367561</v>
      </c>
      <c r="G40" s="58">
        <f t="shared" si="9"/>
        <v>-282.88937500000009</v>
      </c>
      <c r="H40" s="59">
        <f t="shared" si="10"/>
        <v>-31.083289034320249</v>
      </c>
      <c r="I40" s="59"/>
      <c r="J40" s="43">
        <v>7768.6943410000013</v>
      </c>
      <c r="K40" s="43">
        <v>4671.4938500000007</v>
      </c>
      <c r="L40" s="57">
        <f t="shared" si="11"/>
        <v>5.9600285649930571</v>
      </c>
    </row>
    <row r="41" spans="1:12" s="22" customFormat="1" ht="15" customHeight="1" x14ac:dyDescent="0.25">
      <c r="A41" s="125"/>
      <c r="B41" s="41" t="s">
        <v>135</v>
      </c>
      <c r="C41" s="43">
        <v>203.63286199999993</v>
      </c>
      <c r="D41" s="43">
        <v>218.17285399999997</v>
      </c>
      <c r="E41" s="43">
        <v>275.15593800000016</v>
      </c>
      <c r="F41" s="57">
        <f t="shared" si="8"/>
        <v>2.6150297136776515</v>
      </c>
      <c r="G41" s="58">
        <f t="shared" si="9"/>
        <v>71.523076000000231</v>
      </c>
      <c r="H41" s="59">
        <f t="shared" si="10"/>
        <v>35.123543075282342</v>
      </c>
      <c r="I41" s="59"/>
      <c r="J41" s="43">
        <v>2232.0402150000014</v>
      </c>
      <c r="K41" s="43">
        <v>2108.4255829999997</v>
      </c>
      <c r="L41" s="57">
        <f t="shared" si="11"/>
        <v>2.6899910618189375</v>
      </c>
    </row>
    <row r="42" spans="1:12" s="22" customFormat="1" ht="15" customHeight="1" x14ac:dyDescent="0.25">
      <c r="A42" s="125"/>
      <c r="B42" s="41" t="s">
        <v>80</v>
      </c>
      <c r="C42" s="43">
        <v>39.641978000000002</v>
      </c>
      <c r="D42" s="43">
        <v>84.494394</v>
      </c>
      <c r="E42" s="43">
        <v>41.690274999999993</v>
      </c>
      <c r="F42" s="57">
        <f t="shared" si="8"/>
        <v>0.39621644616803614</v>
      </c>
      <c r="G42" s="58">
        <f t="shared" si="9"/>
        <v>2.0482969999999909</v>
      </c>
      <c r="H42" s="59">
        <f>(G42/C42)*100</f>
        <v>5.1669899014625127</v>
      </c>
      <c r="I42" s="59"/>
      <c r="J42" s="43">
        <v>404.06605300000001</v>
      </c>
      <c r="K42" s="43">
        <v>458.35067699999996</v>
      </c>
      <c r="L42" s="57">
        <f t="shared" si="11"/>
        <v>0.5847772073389127</v>
      </c>
    </row>
    <row r="43" spans="1:12" s="22" customFormat="1" ht="15" customHeight="1" x14ac:dyDescent="0.25">
      <c r="A43" s="125"/>
      <c r="B43" s="41" t="s">
        <v>170</v>
      </c>
      <c r="C43" s="43">
        <v>0</v>
      </c>
      <c r="D43" s="43">
        <v>0</v>
      </c>
      <c r="E43" s="43">
        <v>159.015097</v>
      </c>
      <c r="F43" s="57">
        <f t="shared" si="8"/>
        <v>1.5112492450674782</v>
      </c>
      <c r="G43" s="58">
        <f t="shared" si="9"/>
        <v>159.015097</v>
      </c>
      <c r="H43" s="59" t="e">
        <f>(G43/C43)*100</f>
        <v>#DIV/0!</v>
      </c>
      <c r="I43" s="59"/>
      <c r="J43" s="43">
        <v>356.28254099999998</v>
      </c>
      <c r="K43" s="43">
        <v>431.65503200000001</v>
      </c>
      <c r="L43" s="57">
        <f t="shared" si="11"/>
        <v>0.55071812220045879</v>
      </c>
    </row>
    <row r="44" spans="1:12" s="79" customFormat="1" ht="15" customHeight="1" x14ac:dyDescent="0.25">
      <c r="A44" s="125"/>
      <c r="B44" s="41" t="s">
        <v>78</v>
      </c>
      <c r="C44" s="43">
        <v>1516.721765</v>
      </c>
      <c r="D44" s="43">
        <v>1176.0832360000002</v>
      </c>
      <c r="E44" s="43">
        <v>1290.22552</v>
      </c>
      <c r="F44" s="57">
        <f t="shared" si="8"/>
        <v>12.262058004887386</v>
      </c>
      <c r="G44" s="58">
        <f t="shared" si="9"/>
        <v>-226.49624500000004</v>
      </c>
      <c r="H44" s="59">
        <f t="shared" si="10"/>
        <v>-14.933275847070082</v>
      </c>
      <c r="I44" s="59"/>
      <c r="J44" s="43">
        <v>17300.624095999996</v>
      </c>
      <c r="K44" s="43">
        <v>13000.598865000004</v>
      </c>
      <c r="L44" s="57">
        <f t="shared" si="11"/>
        <v>16.586544494202069</v>
      </c>
    </row>
    <row r="45" spans="1:12" s="22" customFormat="1" ht="6" customHeight="1" x14ac:dyDescent="0.25">
      <c r="A45" s="125"/>
      <c r="B45" s="41"/>
      <c r="C45" s="111"/>
      <c r="D45" s="111"/>
      <c r="E45" s="111"/>
      <c r="F45" s="57"/>
      <c r="G45" s="58"/>
      <c r="H45" s="59"/>
      <c r="I45" s="59"/>
      <c r="J45" s="43"/>
      <c r="K45" s="43"/>
      <c r="L45" s="57"/>
    </row>
    <row r="46" spans="1:12" s="23" customFormat="1" ht="15" customHeight="1" x14ac:dyDescent="0.25">
      <c r="A46" s="60" t="s">
        <v>55</v>
      </c>
      <c r="B46" s="61"/>
      <c r="C46" s="141">
        <v>1720.4835020000003</v>
      </c>
      <c r="D46" s="141">
        <v>1803.4207749999998</v>
      </c>
      <c r="E46" s="141">
        <v>1658.6119350000001</v>
      </c>
      <c r="F46" s="142">
        <f>E46/$E$5*100</f>
        <v>1.3958546408056856</v>
      </c>
      <c r="G46" s="143">
        <f>E46-C46</f>
        <v>-61.871567000000141</v>
      </c>
      <c r="H46" s="144">
        <f>(G46/C46)*100</f>
        <v>-3.5961732227060978</v>
      </c>
      <c r="I46" s="144"/>
      <c r="J46" s="141">
        <v>18574.164736999996</v>
      </c>
      <c r="K46" s="141">
        <v>19782.948930999988</v>
      </c>
      <c r="L46" s="62">
        <f>K46/$K$5*100</f>
        <v>1.8585352948597367</v>
      </c>
    </row>
    <row r="49" spans="3:11" x14ac:dyDescent="0.3">
      <c r="C49" s="150"/>
      <c r="D49" s="150"/>
      <c r="E49" s="150"/>
    </row>
    <row r="50" spans="3:11" x14ac:dyDescent="0.3">
      <c r="C50" s="150"/>
      <c r="D50" s="150"/>
      <c r="E50" s="150"/>
      <c r="J50" s="150"/>
      <c r="K50" s="150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4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41"/>
  <sheetViews>
    <sheetView view="pageBreakPreview" zoomScaleNormal="100" zoomScaleSheetLayoutView="100" workbookViewId="0">
      <pane xSplit="2" ySplit="4" topLeftCell="C5" activePane="bottomRight" state="frozen"/>
      <selection activeCell="H34" sqref="H34"/>
      <selection pane="topRight" activeCell="H34" sqref="H34"/>
      <selection pane="bottomLeft" activeCell="H34" sqref="H34"/>
      <selection pane="bottomRight" activeCell="Q26" sqref="Q26"/>
    </sheetView>
  </sheetViews>
  <sheetFormatPr defaultColWidth="9.109375" defaultRowHeight="13.8" x14ac:dyDescent="0.3"/>
  <cols>
    <col min="1" max="1" width="1.44140625" style="21" customWidth="1"/>
    <col min="2" max="2" width="40.109375" style="21" customWidth="1"/>
    <col min="3" max="5" width="10.33203125" style="21" bestFit="1" customWidth="1"/>
    <col min="6" max="6" width="6.44140625" style="21" customWidth="1"/>
    <col min="7" max="7" width="11.88671875" style="21" customWidth="1"/>
    <col min="8" max="8" width="7" style="21" customWidth="1"/>
    <col min="9" max="9" width="0.88671875" style="21" customWidth="1"/>
    <col min="10" max="10" width="11" style="21" bestFit="1" customWidth="1"/>
    <col min="11" max="11" width="10" style="21" bestFit="1" customWidth="1"/>
    <col min="12" max="12" width="6.44140625" style="21" customWidth="1"/>
    <col min="13" max="13" width="13.44140625" style="148" bestFit="1" customWidth="1"/>
    <col min="14" max="14" width="9.109375" style="148"/>
    <col min="15" max="31" width="9.109375" style="145"/>
    <col min="32" max="16384" width="9.109375" style="21"/>
  </cols>
  <sheetData>
    <row r="1" spans="1:31" x14ac:dyDescent="0.3">
      <c r="A1" s="96" t="s">
        <v>131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49"/>
    </row>
    <row r="2" spans="1:31" x14ac:dyDescent="0.3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31" s="1" customFormat="1" ht="12" x14ac:dyDescent="0.25">
      <c r="A3" s="27"/>
      <c r="B3" s="13"/>
      <c r="C3" s="159" t="s">
        <v>122</v>
      </c>
      <c r="D3" s="159"/>
      <c r="E3" s="159"/>
      <c r="F3" s="13"/>
      <c r="G3" s="160" t="s">
        <v>106</v>
      </c>
      <c r="H3" s="160"/>
      <c r="I3" s="14"/>
      <c r="J3" s="159" t="s">
        <v>122</v>
      </c>
      <c r="K3" s="159"/>
      <c r="L3" s="159"/>
      <c r="N3" s="148"/>
      <c r="O3" s="145"/>
      <c r="P3" s="145"/>
      <c r="Q3" s="145"/>
      <c r="R3" s="145"/>
    </row>
    <row r="4" spans="1:31" s="22" customFormat="1" ht="24" x14ac:dyDescent="0.25">
      <c r="A4" s="28"/>
      <c r="B4" s="28" t="s">
        <v>81</v>
      </c>
      <c r="C4" s="17" t="s">
        <v>181</v>
      </c>
      <c r="D4" s="17" t="s">
        <v>177</v>
      </c>
      <c r="E4" s="17" t="s">
        <v>182</v>
      </c>
      <c r="F4" s="18" t="s">
        <v>116</v>
      </c>
      <c r="G4" s="17" t="s">
        <v>123</v>
      </c>
      <c r="H4" s="17" t="s">
        <v>2</v>
      </c>
      <c r="I4" s="20"/>
      <c r="J4" s="17" t="s">
        <v>183</v>
      </c>
      <c r="K4" s="17" t="s">
        <v>184</v>
      </c>
      <c r="L4" s="18" t="s">
        <v>116</v>
      </c>
      <c r="N4" s="148"/>
      <c r="O4" s="145"/>
      <c r="P4" s="145"/>
      <c r="Q4" s="145"/>
      <c r="R4" s="14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s="22" customFormat="1" ht="15" customHeight="1" x14ac:dyDescent="0.25">
      <c r="A5" s="91" t="s">
        <v>109</v>
      </c>
      <c r="B5" s="84"/>
      <c r="C5" s="85">
        <v>110790.021694</v>
      </c>
      <c r="D5" s="85">
        <v>115468.55527300001</v>
      </c>
      <c r="E5" s="85">
        <v>118824.115815</v>
      </c>
      <c r="F5" s="93">
        <f>E5/E$5*100</f>
        <v>100</v>
      </c>
      <c r="G5" s="93">
        <f t="shared" ref="G5" si="0">E5-C5</f>
        <v>8034.0941210000019</v>
      </c>
      <c r="H5" s="93">
        <f t="shared" ref="H5" si="1">G5/C5*100</f>
        <v>7.2516405341900025</v>
      </c>
      <c r="I5" s="94"/>
      <c r="J5" s="85">
        <v>1023355.4654470001</v>
      </c>
      <c r="K5" s="85">
        <v>1064437.6238490001</v>
      </c>
      <c r="L5" s="92">
        <f>K5/K$5*100</f>
        <v>100</v>
      </c>
      <c r="N5" s="148"/>
      <c r="O5" s="145"/>
      <c r="P5" s="145"/>
      <c r="Q5" s="145"/>
      <c r="R5" s="145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s="22" customFormat="1" ht="6" customHeight="1" x14ac:dyDescent="0.25">
      <c r="A6" s="126"/>
      <c r="B6" s="126"/>
      <c r="C6" s="116"/>
      <c r="D6" s="116"/>
      <c r="E6" s="116"/>
      <c r="F6" s="117"/>
      <c r="G6" s="116"/>
      <c r="H6" s="116"/>
      <c r="I6" s="119"/>
      <c r="J6" s="116"/>
      <c r="K6" s="116"/>
      <c r="L6" s="117"/>
      <c r="M6" s="148"/>
      <c r="N6" s="148"/>
      <c r="O6" s="145"/>
      <c r="P6" s="145"/>
      <c r="Q6" s="145"/>
      <c r="R6" s="145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s="22" customFormat="1" ht="15" customHeight="1" x14ac:dyDescent="0.25">
      <c r="A7" s="36" t="s">
        <v>115</v>
      </c>
      <c r="B7" s="38"/>
      <c r="C7" s="38">
        <v>16930.327471000001</v>
      </c>
      <c r="D7" s="38">
        <v>15712.622504999999</v>
      </c>
      <c r="E7" s="38">
        <v>18505.551232999998</v>
      </c>
      <c r="F7" s="39">
        <f>E7/E$5*100</f>
        <v>15.573901902044629</v>
      </c>
      <c r="G7" s="40">
        <f>E7-C7</f>
        <v>1575.2237619999978</v>
      </c>
      <c r="H7" s="40">
        <f>G7/C7*100</f>
        <v>9.3041541263640788</v>
      </c>
      <c r="I7" s="40">
        <v>91343.749976999999</v>
      </c>
      <c r="J7" s="38">
        <v>123154.59817699999</v>
      </c>
      <c r="K7" s="38">
        <v>159771.34990100001</v>
      </c>
      <c r="L7" s="39">
        <f>K7/K$5*100</f>
        <v>15.009930720342988</v>
      </c>
      <c r="M7" s="95"/>
      <c r="N7" s="148"/>
      <c r="O7" s="145"/>
      <c r="P7" s="145"/>
      <c r="Q7" s="145"/>
      <c r="R7" s="145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s="22" customFormat="1" ht="15" customHeight="1" x14ac:dyDescent="0.25">
      <c r="A8" s="41"/>
      <c r="B8" s="42" t="s">
        <v>83</v>
      </c>
      <c r="C8" s="43">
        <v>16120.714803999999</v>
      </c>
      <c r="D8" s="43">
        <v>13773.697469000001</v>
      </c>
      <c r="E8" s="43">
        <v>17147.214757000002</v>
      </c>
      <c r="F8" s="44">
        <f>E8/E$5*100</f>
        <v>14.430753083571767</v>
      </c>
      <c r="G8" s="45">
        <f>E8-C8</f>
        <v>1026.4999530000023</v>
      </c>
      <c r="H8" s="45">
        <f t="shared" ref="H8:H37" si="2">G8/C8*100</f>
        <v>6.3675833576889467</v>
      </c>
      <c r="I8" s="45">
        <v>-610.72689200000002</v>
      </c>
      <c r="J8" s="43">
        <v>117054.33170200001</v>
      </c>
      <c r="K8" s="43">
        <v>148403.50830700001</v>
      </c>
      <c r="L8" s="44">
        <f>K8/K$5*100</f>
        <v>13.941963810934624</v>
      </c>
      <c r="N8" s="148"/>
      <c r="O8" s="145"/>
      <c r="P8" s="145"/>
      <c r="Q8" s="145"/>
      <c r="R8" s="145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s="22" customFormat="1" ht="15" customHeight="1" x14ac:dyDescent="0.25">
      <c r="A9" s="41"/>
      <c r="B9" s="42" t="s">
        <v>84</v>
      </c>
      <c r="C9" s="43">
        <v>809.61266699999999</v>
      </c>
      <c r="D9" s="43">
        <v>1938.9250360000001</v>
      </c>
      <c r="E9" s="43">
        <v>1358.3364759999999</v>
      </c>
      <c r="F9" s="44">
        <f>E9/E$5*100</f>
        <v>1.1431488184728638</v>
      </c>
      <c r="G9" s="45">
        <f t="shared" ref="G9:G37" si="3">E9-C9</f>
        <v>548.72380899999996</v>
      </c>
      <c r="H9" s="45">
        <f t="shared" si="2"/>
        <v>67.776089896577659</v>
      </c>
      <c r="I9" s="45">
        <v>90733.023084999993</v>
      </c>
      <c r="J9" s="43">
        <v>6100.2664749999994</v>
      </c>
      <c r="K9" s="43">
        <v>11367.841594</v>
      </c>
      <c r="L9" s="58">
        <f>K9/K$5*100</f>
        <v>1.0679669094083646</v>
      </c>
      <c r="N9" s="148"/>
      <c r="O9" s="145"/>
      <c r="P9" s="145"/>
      <c r="Q9" s="145"/>
      <c r="R9" s="145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s="22" customFormat="1" ht="8.1" customHeight="1" x14ac:dyDescent="0.25">
      <c r="A10" s="41"/>
      <c r="B10" s="42"/>
      <c r="C10" s="74"/>
      <c r="D10" s="74"/>
      <c r="E10" s="74"/>
      <c r="F10" s="58"/>
      <c r="G10" s="45"/>
      <c r="H10" s="45"/>
      <c r="I10" s="45"/>
      <c r="J10" s="46"/>
      <c r="K10" s="75"/>
      <c r="L10" s="58"/>
      <c r="N10" s="148"/>
      <c r="O10" s="145"/>
      <c r="P10" s="145"/>
      <c r="Q10" s="145"/>
      <c r="R10" s="145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s="22" customFormat="1" ht="15" customHeight="1" x14ac:dyDescent="0.25">
      <c r="A11" s="36" t="s">
        <v>114</v>
      </c>
      <c r="B11" s="37"/>
      <c r="C11" s="38">
        <v>8804.8126389999998</v>
      </c>
      <c r="D11" s="38">
        <v>9417.4551019999999</v>
      </c>
      <c r="E11" s="38">
        <v>9250.0341740000003</v>
      </c>
      <c r="F11" s="39">
        <f>E11/E$5*100</f>
        <v>7.7846438078290365</v>
      </c>
      <c r="G11" s="40">
        <f t="shared" si="3"/>
        <v>445.22153500000059</v>
      </c>
      <c r="H11" s="40">
        <f t="shared" si="2"/>
        <v>5.056570233282855</v>
      </c>
      <c r="I11" s="40"/>
      <c r="J11" s="38">
        <v>87451.081656999988</v>
      </c>
      <c r="K11" s="38">
        <v>87165.145751000004</v>
      </c>
      <c r="L11" s="39">
        <f>K11/K$5*100</f>
        <v>8.1888448696327885</v>
      </c>
      <c r="M11" s="95"/>
      <c r="N11" s="148"/>
      <c r="O11" s="145"/>
      <c r="P11" s="145"/>
      <c r="Q11" s="145"/>
      <c r="R11" s="145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s="22" customFormat="1" ht="15" customHeight="1" x14ac:dyDescent="0.25">
      <c r="A12" s="41"/>
      <c r="B12" s="42" t="s">
        <v>85</v>
      </c>
      <c r="C12" s="43">
        <v>1296.05502</v>
      </c>
      <c r="D12" s="43">
        <v>1461.4745129999999</v>
      </c>
      <c r="E12" s="43">
        <v>1656.4867019999999</v>
      </c>
      <c r="F12" s="44">
        <f>E12/E$5*100</f>
        <v>1.3940660872065922</v>
      </c>
      <c r="G12" s="45">
        <f t="shared" si="3"/>
        <v>360.43168199999991</v>
      </c>
      <c r="H12" s="45">
        <f t="shared" si="2"/>
        <v>27.809905940567237</v>
      </c>
      <c r="I12" s="45"/>
      <c r="J12" s="43">
        <v>13021.813832</v>
      </c>
      <c r="K12" s="43">
        <v>14360.553673</v>
      </c>
      <c r="L12" s="44">
        <f>K12/K$5*100</f>
        <v>1.3491212027128769</v>
      </c>
      <c r="M12" s="95"/>
      <c r="N12" s="148"/>
      <c r="P12" s="145"/>
      <c r="Q12" s="145"/>
      <c r="R12" s="145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s="22" customFormat="1" ht="30" customHeight="1" x14ac:dyDescent="0.25">
      <c r="A13" s="41"/>
      <c r="B13" s="42" t="s">
        <v>86</v>
      </c>
      <c r="C13" s="43">
        <v>1193.9762659999999</v>
      </c>
      <c r="D13" s="43">
        <v>1205.9938199999999</v>
      </c>
      <c r="E13" s="43">
        <v>1150.161435</v>
      </c>
      <c r="F13" s="44">
        <f t="shared" ref="F13:F16" si="4">E13/E$5*100</f>
        <v>0.96795286639516243</v>
      </c>
      <c r="G13" s="45">
        <f t="shared" si="3"/>
        <v>-43.814830999999913</v>
      </c>
      <c r="H13" s="45">
        <f t="shared" si="2"/>
        <v>-3.6696567802629936</v>
      </c>
      <c r="I13" s="45"/>
      <c r="J13" s="43">
        <v>11615.734984000001</v>
      </c>
      <c r="K13" s="43">
        <v>11059.065632</v>
      </c>
      <c r="L13" s="44">
        <f t="shared" ref="L13:L17" si="5">K13/K$5*100</f>
        <v>1.0389585433865522</v>
      </c>
      <c r="M13" s="95"/>
      <c r="N13" s="148"/>
      <c r="P13" s="145"/>
      <c r="Q13" s="145"/>
      <c r="R13" s="145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s="22" customFormat="1" ht="30" customHeight="1" x14ac:dyDescent="0.25">
      <c r="A14" s="41"/>
      <c r="B14" s="42" t="s">
        <v>87</v>
      </c>
      <c r="C14" s="43">
        <v>2836.4802540000001</v>
      </c>
      <c r="D14" s="43">
        <v>3020.3526729999999</v>
      </c>
      <c r="E14" s="43">
        <v>3068.5392750000001</v>
      </c>
      <c r="F14" s="44">
        <f t="shared" si="4"/>
        <v>2.5824212988695661</v>
      </c>
      <c r="G14" s="45">
        <f t="shared" si="3"/>
        <v>232.05902100000003</v>
      </c>
      <c r="H14" s="45">
        <f t="shared" si="2"/>
        <v>8.1812316751632856</v>
      </c>
      <c r="I14" s="45"/>
      <c r="J14" s="43">
        <v>29050.583098999996</v>
      </c>
      <c r="K14" s="43">
        <v>28207.700422999998</v>
      </c>
      <c r="L14" s="44">
        <f t="shared" si="5"/>
        <v>2.6500097132043416</v>
      </c>
      <c r="M14" s="95"/>
      <c r="N14" s="148"/>
      <c r="P14" s="145"/>
      <c r="Q14" s="145"/>
      <c r="R14" s="145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s="22" customFormat="1" ht="15" customHeight="1" x14ac:dyDescent="0.25">
      <c r="A15" s="41"/>
      <c r="B15" s="42" t="s">
        <v>88</v>
      </c>
      <c r="C15" s="43">
        <v>1939.234293</v>
      </c>
      <c r="D15" s="43">
        <v>1878.1924570000001</v>
      </c>
      <c r="E15" s="43">
        <v>1796.6663610000001</v>
      </c>
      <c r="F15" s="44">
        <f t="shared" si="4"/>
        <v>1.5120384853502897</v>
      </c>
      <c r="G15" s="45">
        <f t="shared" si="3"/>
        <v>-142.56793199999993</v>
      </c>
      <c r="H15" s="45">
        <f t="shared" si="2"/>
        <v>-7.3517641738609623</v>
      </c>
      <c r="I15" s="45"/>
      <c r="J15" s="43">
        <v>18259.746762000002</v>
      </c>
      <c r="K15" s="43">
        <v>17669.757344000001</v>
      </c>
      <c r="L15" s="44">
        <f t="shared" si="5"/>
        <v>1.6600087171013616</v>
      </c>
      <c r="M15" s="95"/>
      <c r="N15" s="148"/>
      <c r="P15" s="145"/>
      <c r="Q15" s="145"/>
      <c r="R15" s="145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s="22" customFormat="1" ht="15" customHeight="1" x14ac:dyDescent="0.25">
      <c r="A16" s="41"/>
      <c r="B16" s="42" t="s">
        <v>89</v>
      </c>
      <c r="C16" s="43">
        <v>1405.7266649999999</v>
      </c>
      <c r="D16" s="43">
        <v>1679.9636089999999</v>
      </c>
      <c r="E16" s="43">
        <v>1416.3077969999999</v>
      </c>
      <c r="F16" s="44">
        <f t="shared" si="4"/>
        <v>1.1919363230988247</v>
      </c>
      <c r="G16" s="45">
        <f t="shared" si="3"/>
        <v>10.581132000000025</v>
      </c>
      <c r="H16" s="45">
        <f t="shared" si="2"/>
        <v>0.75271617615648101</v>
      </c>
      <c r="I16" s="45"/>
      <c r="J16" s="43">
        <v>14242.712701</v>
      </c>
      <c r="K16" s="43">
        <v>14421.194315000001</v>
      </c>
      <c r="L16" s="44">
        <f t="shared" si="5"/>
        <v>1.3548181680062237</v>
      </c>
      <c r="N16" s="148"/>
      <c r="P16" s="145"/>
      <c r="Q16" s="145"/>
      <c r="R16" s="145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s="22" customFormat="1" ht="15" customHeight="1" x14ac:dyDescent="0.25">
      <c r="A17" s="41"/>
      <c r="B17" s="42" t="s">
        <v>90</v>
      </c>
      <c r="C17" s="43">
        <v>133.34014099999999</v>
      </c>
      <c r="D17" s="43">
        <v>171.47802999999999</v>
      </c>
      <c r="E17" s="43">
        <v>161.872604</v>
      </c>
      <c r="F17" s="44">
        <f>E17/E$5*100</f>
        <v>0.13622874690860159</v>
      </c>
      <c r="G17" s="45">
        <f t="shared" ref="G17" si="6">E17-C17</f>
        <v>28.532463000000007</v>
      </c>
      <c r="H17" s="45">
        <f t="shared" ref="H17" si="7">G17/C17*100</f>
        <v>21.398254708610224</v>
      </c>
      <c r="I17" s="45">
        <v>26.627193808311965</v>
      </c>
      <c r="J17" s="43">
        <v>1260.4902789999999</v>
      </c>
      <c r="K17" s="43">
        <v>1446.874364</v>
      </c>
      <c r="L17" s="44">
        <f t="shared" si="5"/>
        <v>0.13592852522143203</v>
      </c>
      <c r="N17" s="148"/>
      <c r="P17" s="145"/>
      <c r="Q17" s="145"/>
      <c r="R17" s="145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s="22" customFormat="1" ht="8.1" customHeight="1" x14ac:dyDescent="0.25">
      <c r="A18" s="41"/>
      <c r="B18" s="42"/>
      <c r="C18" s="111"/>
      <c r="D18" s="111"/>
      <c r="E18" s="111"/>
      <c r="F18" s="44"/>
      <c r="G18" s="45"/>
      <c r="H18" s="45"/>
      <c r="I18" s="45"/>
      <c r="J18" s="46"/>
      <c r="K18" s="46"/>
      <c r="L18" s="44"/>
      <c r="N18" s="148"/>
      <c r="P18" s="145"/>
      <c r="Q18" s="145"/>
      <c r="R18" s="145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s="22" customFormat="1" ht="15" customHeight="1" x14ac:dyDescent="0.25">
      <c r="A19" s="36" t="s">
        <v>113</v>
      </c>
      <c r="B19" s="37"/>
      <c r="C19" s="38">
        <v>2409.0305539999999</v>
      </c>
      <c r="D19" s="38">
        <v>1551.015087</v>
      </c>
      <c r="E19" s="38">
        <v>1697.99045</v>
      </c>
      <c r="F19" s="40">
        <f>E19/E$5*100</f>
        <v>1.4289948116623401</v>
      </c>
      <c r="G19" s="40">
        <f t="shared" si="3"/>
        <v>-711.04010399999993</v>
      </c>
      <c r="H19" s="40">
        <f t="shared" si="2"/>
        <v>-29.515611697799994</v>
      </c>
      <c r="I19" s="40"/>
      <c r="J19" s="38">
        <v>32680.520145000002</v>
      </c>
      <c r="K19" s="38">
        <v>19955.645400000001</v>
      </c>
      <c r="L19" s="39">
        <f>K19/K$5*100</f>
        <v>1.8747594929837699</v>
      </c>
      <c r="M19" s="95"/>
      <c r="N19" s="148"/>
      <c r="O19" s="145"/>
      <c r="P19" s="145"/>
      <c r="Q19" s="145"/>
      <c r="R19" s="145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s="22" customFormat="1" ht="15" customHeight="1" x14ac:dyDescent="0.25">
      <c r="A20" s="41"/>
      <c r="B20" s="42" t="s">
        <v>91</v>
      </c>
      <c r="C20" s="43">
        <v>1826.28026</v>
      </c>
      <c r="D20" s="43">
        <v>663.01182900000003</v>
      </c>
      <c r="E20" s="43">
        <v>841.57320700000002</v>
      </c>
      <c r="F20" s="44">
        <f>E20/E$5*100</f>
        <v>0.70825118388447739</v>
      </c>
      <c r="G20" s="45">
        <f t="shared" si="3"/>
        <v>-984.70705299999997</v>
      </c>
      <c r="H20" s="45">
        <f>G20/C20*100</f>
        <v>-53.918726198135658</v>
      </c>
      <c r="I20" s="45">
        <f t="shared" ref="I20" si="8">H20/D20*100</f>
        <v>-8.1323927929701618</v>
      </c>
      <c r="J20" s="43">
        <v>25232.075391999999</v>
      </c>
      <c r="K20" s="43">
        <v>12036.629645000001</v>
      </c>
      <c r="L20" s="44">
        <f>K20/K$5*100</f>
        <v>1.1307970871487631</v>
      </c>
      <c r="M20" s="156"/>
      <c r="N20" s="148"/>
      <c r="O20" s="145"/>
      <c r="P20" s="145"/>
      <c r="Q20" s="145"/>
      <c r="R20" s="145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s="22" customFormat="1" ht="15" customHeight="1" x14ac:dyDescent="0.25">
      <c r="A21" s="41"/>
      <c r="B21" s="42" t="s">
        <v>92</v>
      </c>
      <c r="C21" s="43">
        <v>582.75029400000005</v>
      </c>
      <c r="D21" s="43">
        <v>888.00325799999996</v>
      </c>
      <c r="E21" s="43">
        <v>856.41724299999998</v>
      </c>
      <c r="F21" s="44">
        <f t="shared" ref="F21" si="9">E21/E$5*100</f>
        <v>0.72074362777786272</v>
      </c>
      <c r="G21" s="45">
        <f t="shared" si="3"/>
        <v>273.66694899999993</v>
      </c>
      <c r="H21" s="45">
        <f t="shared" si="2"/>
        <v>46.961271717522273</v>
      </c>
      <c r="I21" s="45"/>
      <c r="J21" s="43">
        <v>7448.4447530000007</v>
      </c>
      <c r="K21" s="43">
        <v>7919.0157550000004</v>
      </c>
      <c r="L21" s="44">
        <f>K21/K$5*100</f>
        <v>0.74396240583500672</v>
      </c>
      <c r="M21" s="156"/>
      <c r="N21" s="148"/>
      <c r="O21" s="145"/>
      <c r="P21" s="145"/>
      <c r="Q21" s="145"/>
      <c r="R21" s="145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s="22" customFormat="1" ht="8.1" customHeight="1" x14ac:dyDescent="0.25">
      <c r="A22" s="41"/>
      <c r="B22" s="42"/>
      <c r="C22" s="43"/>
      <c r="D22" s="43"/>
      <c r="E22" s="44"/>
      <c r="F22" s="43"/>
      <c r="G22" s="45"/>
      <c r="H22" s="45"/>
      <c r="I22" s="45"/>
      <c r="J22" s="46"/>
      <c r="K22" s="46"/>
      <c r="L22" s="44"/>
      <c r="N22" s="148"/>
      <c r="O22" s="145"/>
      <c r="P22" s="145"/>
      <c r="Q22" s="145"/>
      <c r="R22" s="145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s="22" customFormat="1" ht="15" customHeight="1" x14ac:dyDescent="0.25">
      <c r="A23" s="36" t="s">
        <v>82</v>
      </c>
      <c r="B23" s="38"/>
      <c r="C23" s="138">
        <v>327.457357</v>
      </c>
      <c r="D23" s="138">
        <v>586.24420499999997</v>
      </c>
      <c r="E23" s="138">
        <v>592.31877099999997</v>
      </c>
      <c r="F23" s="146">
        <f>E23/E$5*100</f>
        <v>0.49848363435095511</v>
      </c>
      <c r="G23" s="147">
        <f t="shared" si="3"/>
        <v>264.86141399999997</v>
      </c>
      <c r="H23" s="147">
        <f t="shared" si="2"/>
        <v>80.884245944732271</v>
      </c>
      <c r="I23" s="147"/>
      <c r="J23" s="138">
        <v>2752.5040600000002</v>
      </c>
      <c r="K23" s="138">
        <v>4891.6752669999996</v>
      </c>
      <c r="L23" s="39">
        <f>K23/K$5*100</f>
        <v>0.45955490086039341</v>
      </c>
      <c r="M23" s="95"/>
      <c r="N23" s="148"/>
      <c r="O23" s="145"/>
      <c r="P23" s="145"/>
      <c r="Q23" s="145"/>
      <c r="R23" s="145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s="22" customFormat="1" ht="8.1" customHeight="1" x14ac:dyDescent="0.25">
      <c r="A24" s="133"/>
      <c r="B24" s="134"/>
      <c r="C24" s="134"/>
      <c r="D24" s="134"/>
      <c r="E24" s="134"/>
      <c r="F24" s="135"/>
      <c r="G24" s="136"/>
      <c r="H24" s="136"/>
      <c r="I24" s="136"/>
      <c r="J24" s="137"/>
      <c r="K24" s="137"/>
      <c r="L24" s="135"/>
      <c r="N24" s="148"/>
      <c r="O24" s="145"/>
      <c r="P24" s="145"/>
      <c r="Q24" s="145"/>
      <c r="R24" s="145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s="22" customFormat="1" ht="15" customHeight="1" x14ac:dyDescent="0.25">
      <c r="A25" s="36" t="s">
        <v>112</v>
      </c>
      <c r="B25" s="38"/>
      <c r="C25" s="38">
        <v>58685.571994999998</v>
      </c>
      <c r="D25" s="38">
        <v>60249.941036999997</v>
      </c>
      <c r="E25" s="38">
        <v>54248.473589000001</v>
      </c>
      <c r="F25" s="39">
        <f>E25/E$5*100</f>
        <v>45.654430682623968</v>
      </c>
      <c r="G25" s="40">
        <f t="shared" si="3"/>
        <v>-4437.0984059999973</v>
      </c>
      <c r="H25" s="40">
        <f t="shared" si="2"/>
        <v>-7.5607994523390483</v>
      </c>
      <c r="I25" s="40"/>
      <c r="J25" s="38">
        <v>562260.11354699987</v>
      </c>
      <c r="K25" s="38">
        <v>533353.42214399995</v>
      </c>
      <c r="L25" s="39">
        <f>K25/K$5*100</f>
        <v>50.106592457282481</v>
      </c>
      <c r="M25" s="95"/>
      <c r="N25" s="148"/>
      <c r="O25" s="145"/>
      <c r="P25" s="145"/>
      <c r="Q25" s="145"/>
      <c r="R25" s="145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s="22" customFormat="1" ht="15" customHeight="1" x14ac:dyDescent="0.25">
      <c r="A26" s="41"/>
      <c r="B26" s="42" t="s">
        <v>93</v>
      </c>
      <c r="C26" s="43">
        <v>1581.512146</v>
      </c>
      <c r="D26" s="43">
        <v>1536.085609</v>
      </c>
      <c r="E26" s="43">
        <v>1260.340424</v>
      </c>
      <c r="F26" s="44">
        <f>E26/E$5*100</f>
        <v>1.0606773005256382</v>
      </c>
      <c r="G26" s="45">
        <f t="shared" si="3"/>
        <v>-321.17172200000005</v>
      </c>
      <c r="H26" s="45">
        <f t="shared" si="2"/>
        <v>-20.307888422628658</v>
      </c>
      <c r="I26" s="45"/>
      <c r="J26" s="43">
        <v>14252.418725</v>
      </c>
      <c r="K26" s="43">
        <v>17297.378779999999</v>
      </c>
      <c r="L26" s="44">
        <f>K26/K$5*100</f>
        <v>1.6250251205376205</v>
      </c>
      <c r="M26" s="95"/>
      <c r="N26" s="148"/>
      <c r="O26" s="145"/>
      <c r="P26" s="145"/>
      <c r="Q26" s="145"/>
      <c r="R26" s="145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s="22" customFormat="1" ht="15" customHeight="1" x14ac:dyDescent="0.25">
      <c r="A27" s="41"/>
      <c r="B27" s="42" t="s">
        <v>94</v>
      </c>
      <c r="C27" s="43">
        <v>1197.6098159999999</v>
      </c>
      <c r="D27" s="43">
        <v>1060.3300059999999</v>
      </c>
      <c r="E27" s="43">
        <v>1118.8904620000001</v>
      </c>
      <c r="F27" s="44">
        <f t="shared" ref="F27:F33" si="10">E27/E$5*100</f>
        <v>0.94163584077665374</v>
      </c>
      <c r="G27" s="45">
        <f t="shared" si="3"/>
        <v>-78.719353999999839</v>
      </c>
      <c r="H27" s="45">
        <f t="shared" si="2"/>
        <v>-6.5730384761642471</v>
      </c>
      <c r="I27" s="45"/>
      <c r="J27" s="43">
        <v>10416.841648000001</v>
      </c>
      <c r="K27" s="43">
        <v>10386.385544000001</v>
      </c>
      <c r="L27" s="44">
        <f t="shared" ref="L27:L33" si="11">K27/K$5*100</f>
        <v>0.975762723084035</v>
      </c>
      <c r="M27" s="95"/>
      <c r="N27" s="148"/>
      <c r="O27" s="145"/>
      <c r="P27" s="145"/>
      <c r="Q27" s="145"/>
      <c r="R27" s="145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s="22" customFormat="1" ht="15" customHeight="1" x14ac:dyDescent="0.25">
      <c r="A28" s="41"/>
      <c r="B28" s="42" t="s">
        <v>95</v>
      </c>
      <c r="C28" s="43">
        <v>5875.0797570000004</v>
      </c>
      <c r="D28" s="43">
        <v>4374.1876389999998</v>
      </c>
      <c r="E28" s="43">
        <v>7745.4734790000002</v>
      </c>
      <c r="F28" s="44">
        <f t="shared" si="10"/>
        <v>6.518435610376522</v>
      </c>
      <c r="G28" s="45">
        <f t="shared" si="3"/>
        <v>1870.3937219999998</v>
      </c>
      <c r="H28" s="45">
        <f t="shared" si="2"/>
        <v>31.836056689638564</v>
      </c>
      <c r="I28" s="45"/>
      <c r="J28" s="43">
        <v>60278.102843999994</v>
      </c>
      <c r="K28" s="43">
        <v>52110.856324</v>
      </c>
      <c r="L28" s="44">
        <f t="shared" si="11"/>
        <v>4.8956232997070748</v>
      </c>
      <c r="M28" s="95"/>
      <c r="N28" s="148"/>
      <c r="O28" s="145"/>
      <c r="P28" s="145"/>
      <c r="Q28" s="145"/>
      <c r="R28" s="145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s="22" customFormat="1" ht="15" customHeight="1" x14ac:dyDescent="0.25">
      <c r="A29" s="41"/>
      <c r="B29" s="42" t="s">
        <v>96</v>
      </c>
      <c r="C29" s="43">
        <v>4939.6027949999998</v>
      </c>
      <c r="D29" s="43">
        <v>1756.439437</v>
      </c>
      <c r="E29" s="43">
        <v>1745.321848</v>
      </c>
      <c r="F29" s="44">
        <f t="shared" si="10"/>
        <v>1.4688279698351232</v>
      </c>
      <c r="G29" s="45">
        <f t="shared" si="3"/>
        <v>-3194.2809469999997</v>
      </c>
      <c r="H29" s="45">
        <f t="shared" si="2"/>
        <v>-64.666757218481976</v>
      </c>
      <c r="I29" s="45"/>
      <c r="J29" s="43">
        <v>31124.003746999999</v>
      </c>
      <c r="K29" s="43">
        <v>20329.298182999999</v>
      </c>
      <c r="L29" s="44">
        <f t="shared" si="11"/>
        <v>1.9098627977362712</v>
      </c>
      <c r="M29" s="95"/>
      <c r="N29" s="148"/>
      <c r="O29" s="145"/>
      <c r="P29" s="145"/>
      <c r="Q29" s="145"/>
      <c r="R29" s="145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s="22" customFormat="1" ht="15" customHeight="1" x14ac:dyDescent="0.25">
      <c r="A30" s="41"/>
      <c r="B30" s="42" t="s">
        <v>97</v>
      </c>
      <c r="C30" s="43">
        <v>2590.4077149999998</v>
      </c>
      <c r="D30" s="43">
        <v>3423.5349510000001</v>
      </c>
      <c r="E30" s="43">
        <v>2549.0286139999998</v>
      </c>
      <c r="F30" s="44">
        <f t="shared" si="10"/>
        <v>2.1452115141076593</v>
      </c>
      <c r="G30" s="45">
        <f t="shared" si="3"/>
        <v>-41.379100999999991</v>
      </c>
      <c r="H30" s="45">
        <f t="shared" si="2"/>
        <v>-1.5973972267141736</v>
      </c>
      <c r="I30" s="45"/>
      <c r="J30" s="43">
        <v>29570.424590999999</v>
      </c>
      <c r="K30" s="43">
        <v>30338.461340000002</v>
      </c>
      <c r="L30" s="44">
        <f t="shared" si="11"/>
        <v>2.8501868649002002</v>
      </c>
      <c r="M30" s="95"/>
      <c r="N30" s="148"/>
      <c r="O30" s="145"/>
      <c r="P30" s="145"/>
      <c r="Q30" s="145"/>
      <c r="R30" s="145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s="22" customFormat="1" ht="15" customHeight="1" x14ac:dyDescent="0.25">
      <c r="A31" s="41"/>
      <c r="B31" s="42" t="s">
        <v>98</v>
      </c>
      <c r="C31" s="43">
        <v>19844.800834000001</v>
      </c>
      <c r="D31" s="43">
        <v>20053.130913000001</v>
      </c>
      <c r="E31" s="43">
        <v>19784.378785000001</v>
      </c>
      <c r="F31" s="44">
        <f t="shared" si="10"/>
        <v>16.650137599847792</v>
      </c>
      <c r="G31" s="45">
        <f t="shared" si="3"/>
        <v>-60.422049000000698</v>
      </c>
      <c r="H31" s="45">
        <f t="shared" si="2"/>
        <v>-0.30447294233600919</v>
      </c>
      <c r="I31" s="45"/>
      <c r="J31" s="43">
        <v>202733.484432</v>
      </c>
      <c r="K31" s="43">
        <v>182066.55809199999</v>
      </c>
      <c r="L31" s="44">
        <f t="shared" si="11"/>
        <v>17.104483533158891</v>
      </c>
      <c r="M31" s="95"/>
      <c r="N31" s="148"/>
      <c r="O31" s="145"/>
      <c r="P31" s="145"/>
      <c r="Q31" s="145"/>
      <c r="R31" s="145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s="22" customFormat="1" ht="30" customHeight="1" x14ac:dyDescent="0.25">
      <c r="A32" s="41"/>
      <c r="B32" s="42" t="s">
        <v>99</v>
      </c>
      <c r="C32" s="43">
        <v>18656.176744</v>
      </c>
      <c r="D32" s="43">
        <v>23242.27779</v>
      </c>
      <c r="E32" s="43">
        <v>15061.879787</v>
      </c>
      <c r="F32" s="44">
        <f t="shared" si="10"/>
        <v>12.675776868771477</v>
      </c>
      <c r="G32" s="45">
        <f t="shared" si="3"/>
        <v>-3594.2969570000005</v>
      </c>
      <c r="H32" s="45">
        <f t="shared" si="2"/>
        <v>-19.265988987566594</v>
      </c>
      <c r="I32" s="45"/>
      <c r="J32" s="43">
        <v>176722.42191999999</v>
      </c>
      <c r="K32" s="43">
        <v>179826.313582</v>
      </c>
      <c r="L32" s="44">
        <f t="shared" si="11"/>
        <v>16.894020800556554</v>
      </c>
      <c r="M32" s="149"/>
      <c r="N32" s="148"/>
      <c r="O32" s="145"/>
      <c r="P32" s="145"/>
      <c r="Q32" s="145"/>
      <c r="R32" s="145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s="22" customFormat="1" ht="15" customHeight="1" x14ac:dyDescent="0.25">
      <c r="A33" s="41"/>
      <c r="B33" s="42" t="s">
        <v>100</v>
      </c>
      <c r="C33" s="43">
        <v>4000.382188</v>
      </c>
      <c r="D33" s="43">
        <v>4803.9546920000003</v>
      </c>
      <c r="E33" s="43">
        <v>4983.1601899999996</v>
      </c>
      <c r="F33" s="44">
        <f t="shared" si="10"/>
        <v>4.1937279783831061</v>
      </c>
      <c r="G33" s="45">
        <f t="shared" si="3"/>
        <v>982.77800199999956</v>
      </c>
      <c r="H33" s="45">
        <f t="shared" si="2"/>
        <v>24.567102737034773</v>
      </c>
      <c r="I33" s="45"/>
      <c r="J33" s="43">
        <v>37162.415639999999</v>
      </c>
      <c r="K33" s="43">
        <v>40998.170298999998</v>
      </c>
      <c r="L33" s="44">
        <f t="shared" si="11"/>
        <v>3.8516273176018392</v>
      </c>
      <c r="M33" s="149"/>
      <c r="N33" s="148"/>
      <c r="O33" s="145"/>
      <c r="P33" s="145"/>
      <c r="Q33" s="145"/>
      <c r="R33" s="145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2" customFormat="1" ht="8.1" customHeight="1" x14ac:dyDescent="0.25">
      <c r="A34" s="41"/>
      <c r="B34" s="42"/>
      <c r="C34" s="43"/>
      <c r="D34" s="43"/>
      <c r="E34" s="43"/>
      <c r="F34" s="44"/>
      <c r="G34" s="45"/>
      <c r="H34" s="45"/>
      <c r="I34" s="45"/>
      <c r="J34" s="43"/>
      <c r="K34" s="43"/>
      <c r="L34" s="44"/>
      <c r="N34" s="148"/>
      <c r="O34" s="145"/>
      <c r="P34" s="145"/>
      <c r="Q34" s="145"/>
      <c r="R34" s="145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2" customFormat="1" ht="15" customHeight="1" x14ac:dyDescent="0.25">
      <c r="A35" s="36" t="s">
        <v>111</v>
      </c>
      <c r="B35" s="38"/>
      <c r="C35" s="138">
        <v>0</v>
      </c>
      <c r="D35" s="47">
        <v>0</v>
      </c>
      <c r="E35" s="47">
        <v>0</v>
      </c>
      <c r="F35" s="47">
        <f>E35/E$5*100</f>
        <v>0</v>
      </c>
      <c r="G35" s="40">
        <f>E35-C35</f>
        <v>0</v>
      </c>
      <c r="H35" s="47" t="e">
        <f>G35/C35*100</f>
        <v>#DIV/0!</v>
      </c>
      <c r="I35" s="47"/>
      <c r="J35" s="138">
        <v>0</v>
      </c>
      <c r="K35" s="47">
        <v>0</v>
      </c>
      <c r="L35" s="47">
        <f>K35/K$5*100</f>
        <v>0</v>
      </c>
      <c r="M35" s="149"/>
      <c r="N35" s="148"/>
      <c r="O35" s="145"/>
      <c r="P35" s="145"/>
      <c r="Q35" s="145"/>
      <c r="R35" s="145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2" customFormat="1" ht="15" customHeight="1" x14ac:dyDescent="0.25">
      <c r="A36" s="48" t="s">
        <v>110</v>
      </c>
      <c r="B36" s="49"/>
      <c r="C36" s="50">
        <f>+C35+C25+C23+C19+C11+C7</f>
        <v>87157.200015999988</v>
      </c>
      <c r="D36" s="50">
        <f>+D35+D25+D23+D19+D11+D7</f>
        <v>87517.277935999999</v>
      </c>
      <c r="E36" s="50">
        <f>+E35+E25+E23+E19+E11+E7</f>
        <v>84294.36821700001</v>
      </c>
      <c r="F36" s="51">
        <f>E36/E$5*100</f>
        <v>70.940454838510931</v>
      </c>
      <c r="G36" s="52">
        <f t="shared" si="3"/>
        <v>-2862.8317989999778</v>
      </c>
      <c r="H36" s="52">
        <f t="shared" si="2"/>
        <v>-3.2846761925284773</v>
      </c>
      <c r="I36" s="52"/>
      <c r="J36" s="50">
        <f>+J35+J25+J23+J19+J11+J7</f>
        <v>808298.81758599973</v>
      </c>
      <c r="K36" s="50">
        <f>+K35+K25+K23+K19+K11+K7</f>
        <v>805137.23846300005</v>
      </c>
      <c r="L36" s="51">
        <f>K36/K$5*100</f>
        <v>75.639682441102423</v>
      </c>
      <c r="M36" s="95"/>
      <c r="N36" s="148"/>
      <c r="O36" s="145"/>
      <c r="P36" s="145"/>
      <c r="Q36" s="145"/>
      <c r="R36" s="145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2" customFormat="1" ht="15" customHeight="1" x14ac:dyDescent="0.25">
      <c r="A37" s="48" t="s">
        <v>108</v>
      </c>
      <c r="B37" s="49"/>
      <c r="C37" s="139">
        <v>23632.821678</v>
      </c>
      <c r="D37" s="139">
        <v>27951.277337</v>
      </c>
      <c r="E37" s="139">
        <v>34529.747598000002</v>
      </c>
      <c r="F37" s="51">
        <f>E37/E$5*100</f>
        <v>29.059545161489069</v>
      </c>
      <c r="G37" s="52">
        <f t="shared" si="3"/>
        <v>10896.925920000001</v>
      </c>
      <c r="H37" s="52">
        <f t="shared" si="2"/>
        <v>46.109288465304353</v>
      </c>
      <c r="I37" s="52"/>
      <c r="J37" s="139">
        <v>215056.647861</v>
      </c>
      <c r="K37" s="139">
        <v>259300.38538600001</v>
      </c>
      <c r="L37" s="51">
        <f>K37/K$5*100</f>
        <v>24.360317558897567</v>
      </c>
      <c r="M37" s="95"/>
      <c r="N37" s="148"/>
      <c r="O37" s="145"/>
      <c r="P37" s="145"/>
      <c r="Q37" s="145"/>
      <c r="R37" s="145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2" customFormat="1" ht="13.2" x14ac:dyDescent="0.25">
      <c r="C38" s="95"/>
      <c r="D38" s="95"/>
      <c r="E38" s="95"/>
      <c r="K38" s="53"/>
      <c r="M38" s="76"/>
      <c r="N38" s="148"/>
      <c r="O38" s="145"/>
      <c r="P38" s="145"/>
      <c r="Q38" s="145"/>
      <c r="R38" s="145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2" customFormat="1" ht="13.2" x14ac:dyDescent="0.25">
      <c r="C39" s="95"/>
      <c r="D39" s="95"/>
      <c r="E39" s="95"/>
      <c r="F39" s="53"/>
      <c r="G39" s="54"/>
      <c r="H39" s="54"/>
      <c r="J39" s="53"/>
      <c r="K39" s="53"/>
      <c r="L39" s="54"/>
      <c r="M39" s="148"/>
      <c r="N39" s="148"/>
      <c r="O39" s="145"/>
      <c r="P39" s="145"/>
      <c r="Q39" s="145"/>
      <c r="R39" s="145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2" customFormat="1" ht="13.2" x14ac:dyDescent="0.25">
      <c r="A40" s="23"/>
      <c r="B40" s="23"/>
      <c r="C40" s="55"/>
      <c r="D40" s="55"/>
      <c r="E40" s="55"/>
      <c r="G40" s="53"/>
      <c r="H40" s="53"/>
      <c r="J40" s="55"/>
      <c r="K40" s="55"/>
      <c r="M40" s="148"/>
      <c r="N40" s="148"/>
      <c r="O40" s="145"/>
      <c r="P40" s="145"/>
      <c r="Q40" s="145"/>
      <c r="R40" s="145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2" customFormat="1" ht="13.2" x14ac:dyDescent="0.25">
      <c r="C41" s="55"/>
      <c r="D41" s="55"/>
      <c r="E41" s="55"/>
      <c r="J41" s="55"/>
      <c r="K41" s="55"/>
      <c r="M41" s="148"/>
      <c r="N41" s="148"/>
      <c r="O41" s="145"/>
      <c r="P41" s="145"/>
      <c r="Q41" s="145"/>
      <c r="R41" s="145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</sheetData>
  <mergeCells count="3">
    <mergeCell ref="C3:E3"/>
    <mergeCell ref="J3:L3"/>
    <mergeCell ref="G3:H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ii-iii'!Print_Area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Nurafizah Paumil</cp:lastModifiedBy>
  <cp:lastPrinted>2025-10-13T02:54:10Z</cp:lastPrinted>
  <dcterms:created xsi:type="dcterms:W3CDTF">2020-06-23T08:33:49Z</dcterms:created>
  <dcterms:modified xsi:type="dcterms:W3CDTF">2025-10-13T03:13:42Z</dcterms:modified>
</cp:coreProperties>
</file>