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FF5EFA5D-76F6-42D0-9CAB-0E7C62FD1078}" xr6:coauthVersionLast="36" xr6:coauthVersionMax="47" xr10:uidLastSave="{00000000-0000-0000-0000-000000000000}"/>
  <bookViews>
    <workbookView xWindow="0" yWindow="0" windowWidth="7470" windowHeight="9105" firstSheet="19" activeTab="31" xr2:uid="{6C79BAF2-AA3B-450E-855E-ABF1656EFDDA}"/>
  </bookViews>
  <sheets>
    <sheet name="3.1" sheetId="23" r:id="rId1"/>
    <sheet name="3.1a" sheetId="24" r:id="rId2"/>
    <sheet name="3.1b" sheetId="25" r:id="rId3"/>
    <sheet name="3.2" sheetId="6" r:id="rId4"/>
    <sheet name="3.3" sheetId="1" r:id="rId5"/>
    <sheet name="3.3a-b" sheetId="54" r:id="rId6"/>
    <sheet name="3.4" sheetId="50" r:id="rId7"/>
    <sheet name="3.4a-b" sheetId="51" r:id="rId8"/>
    <sheet name="3.5" sheetId="28" r:id="rId9"/>
    <sheet name="3.5a-b" sheetId="26" r:id="rId10"/>
    <sheet name="3.6" sheetId="31" r:id="rId11"/>
    <sheet name="3.7" sheetId="32" r:id="rId12"/>
    <sheet name="3.7 (2)" sheetId="57" r:id="rId13"/>
    <sheet name="3.7 (3)" sheetId="58" r:id="rId14"/>
    <sheet name="3.7 (4)" sheetId="59" r:id="rId15"/>
    <sheet name="3.7 (5)" sheetId="60" r:id="rId16"/>
    <sheet name="3.7a" sheetId="33" r:id="rId17"/>
    <sheet name="3.7a (2)" sheetId="61" r:id="rId18"/>
    <sheet name="3.7a (3)" sheetId="62" r:id="rId19"/>
    <sheet name="3.7a (4)" sheetId="63" r:id="rId20"/>
    <sheet name="3.7a (5)" sheetId="64" r:id="rId21"/>
    <sheet name="3.7b" sheetId="34" r:id="rId22"/>
    <sheet name="3.7b (2)" sheetId="65" r:id="rId23"/>
    <sheet name="3.7b (3)" sheetId="66" r:id="rId24"/>
    <sheet name="3.7b (4)" sheetId="67" r:id="rId25"/>
    <sheet name="3.7b (5)" sheetId="68" r:id="rId26"/>
    <sheet name="3.8" sheetId="38" r:id="rId27"/>
    <sheet name="3.8 (2)" sheetId="69" r:id="rId28"/>
    <sheet name="3.8 (3)" sheetId="70" r:id="rId29"/>
    <sheet name="3.8a" sheetId="39" r:id="rId30"/>
    <sheet name="3.8a (2)" sheetId="71" r:id="rId31"/>
    <sheet name="3.8a (3)" sheetId="72" r:id="rId32"/>
    <sheet name="3.8b" sheetId="40" r:id="rId33"/>
    <sheet name="3.8b (2)" sheetId="73" r:id="rId34"/>
    <sheet name="3.8b (3)" sheetId="74" r:id="rId35"/>
    <sheet name="3.9" sheetId="75" r:id="rId36"/>
    <sheet name="3.9 (2)" sheetId="76" r:id="rId37"/>
    <sheet name="3.9 (3)" sheetId="77" r:id="rId38"/>
    <sheet name="3.9 (4)" sheetId="78" r:id="rId39"/>
    <sheet name="3.9 (5)" sheetId="79" r:id="rId40"/>
    <sheet name="3.9a " sheetId="80" r:id="rId41"/>
    <sheet name="3.9a (3)" sheetId="82" r:id="rId42"/>
    <sheet name="3.9a (5)" sheetId="84" r:id="rId43"/>
    <sheet name="3.9b " sheetId="85" r:id="rId44"/>
    <sheet name="3.9b (2)" sheetId="86" r:id="rId45"/>
    <sheet name="3.9b (3)" sheetId="87" r:id="rId46"/>
    <sheet name="3.9b (4)" sheetId="88" r:id="rId47"/>
    <sheet name="3.9b (5)" sheetId="89" r:id="rId48"/>
  </sheets>
  <definedNames>
    <definedName name="_xlnm.Print_Area" localSheetId="0">'3.1'!$A$1:$J$84</definedName>
    <definedName name="_xlnm.Print_Area" localSheetId="1">'3.1a'!$A$1:$H$62</definedName>
    <definedName name="_xlnm.Print_Area" localSheetId="2">'3.1b'!$A$1:$H$42</definedName>
    <definedName name="_xlnm.Print_Area" localSheetId="3">'3.2'!$A$1:$L$84</definedName>
    <definedName name="_xlnm.Print_Area" localSheetId="4">'3.3'!$A$1:$J$86</definedName>
    <definedName name="_xlnm.Print_Area" localSheetId="6">'3.4'!$A$1:$J$86</definedName>
    <definedName name="_xlnm.Print_Area" localSheetId="8">'3.5'!$A$1:$J$84</definedName>
    <definedName name="_xlnm.Print_Area" localSheetId="10">'3.6'!$A$1:$L$89</definedName>
    <definedName name="_xlnm.Print_Area" localSheetId="11">'3.7'!$A$1:$J$90</definedName>
    <definedName name="_xlnm.Print_Area" localSheetId="12">'3.7 (2)'!$A$1:$J$90</definedName>
    <definedName name="_xlnm.Print_Area" localSheetId="13">'3.7 (3)'!$A$1:$J$90</definedName>
    <definedName name="_xlnm.Print_Area" localSheetId="14">'3.7 (4)'!$A$1:$J$90</definedName>
    <definedName name="_xlnm.Print_Area" localSheetId="15">'3.7 (5)'!$A$1:$J$90</definedName>
    <definedName name="_xlnm.Print_Area" localSheetId="16">'3.7a'!$A$1:$H$50</definedName>
    <definedName name="_xlnm.Print_Area" localSheetId="17">'3.7a (2)'!$A$1:$H$50</definedName>
    <definedName name="_xlnm.Print_Area" localSheetId="18">'3.7a (3)'!$A$1:$H$50</definedName>
    <definedName name="_xlnm.Print_Area" localSheetId="19">'3.7a (4)'!$A$1:$H$50</definedName>
    <definedName name="_xlnm.Print_Area" localSheetId="20">'3.7a (5)'!$A$1:$H$50</definedName>
    <definedName name="_xlnm.Print_Area" localSheetId="21">'3.7b'!$A$1:$H$50</definedName>
    <definedName name="_xlnm.Print_Area" localSheetId="22">'3.7b (2)'!$A$1:$H$50</definedName>
    <definedName name="_xlnm.Print_Area" localSheetId="23">'3.7b (3)'!$A$1:$H$50</definedName>
    <definedName name="_xlnm.Print_Area" localSheetId="24">'3.7b (4)'!$A$1:$H$50</definedName>
    <definedName name="_xlnm.Print_Area" localSheetId="25">'3.7b (5)'!$A$1:$H$50</definedName>
    <definedName name="_xlnm.Print_Area" localSheetId="26">'3.8'!$A$1:$J$90</definedName>
    <definedName name="_xlnm.Print_Area" localSheetId="27">'3.8 (2)'!$A$1:$J$90</definedName>
    <definedName name="_xlnm.Print_Area" localSheetId="28">'3.8 (3)'!$A$1:$J$90</definedName>
    <definedName name="_xlnm.Print_Area" localSheetId="29">'3.8a'!$A$1:$H$50</definedName>
    <definedName name="_xlnm.Print_Area" localSheetId="30">'3.8a (2)'!$A$1:$H$50</definedName>
    <definedName name="_xlnm.Print_Area" localSheetId="31">'3.8a (3)'!$A$1:$H$50</definedName>
    <definedName name="_xlnm.Print_Area" localSheetId="32">'3.8b'!$A$1:$H$50</definedName>
    <definedName name="_xlnm.Print_Area" localSheetId="33">'3.8b (2)'!$A$1:$H$50</definedName>
    <definedName name="_xlnm.Print_Area" localSheetId="34">'3.8b (3)'!$A$1:$H$50</definedName>
    <definedName name="_xlnm.Print_Area" localSheetId="35">'3.9'!$A$1:$J$87</definedName>
    <definedName name="_xlnm.Print_Area" localSheetId="36">'3.9 (2)'!$A$1:$J$87</definedName>
    <definedName name="_xlnm.Print_Area" localSheetId="37">'3.9 (3)'!$A$1:$J$87</definedName>
    <definedName name="_xlnm.Print_Area" localSheetId="38">'3.9 (4)'!$A$1:$J$87</definedName>
    <definedName name="_xlnm.Print_Area" localSheetId="39">'3.9 (5)'!$A$1:$J$87</definedName>
    <definedName name="_xlnm.Print_Area" localSheetId="40">'3.9a '!$A$1:$H$83</definedName>
    <definedName name="_xlnm.Print_Area" localSheetId="41">'3.9a (3)'!$A$1:$H$83</definedName>
    <definedName name="_xlnm.Print_Area" localSheetId="42">'3.9a (5)'!$A$1:$H$45</definedName>
    <definedName name="_xlnm.Print_Area" localSheetId="43">'3.9b '!$A$1:$H$49</definedName>
    <definedName name="_xlnm.Print_Area" localSheetId="44">'3.9b (2)'!$A$1:$H$49</definedName>
    <definedName name="_xlnm.Print_Area" localSheetId="45">'3.9b (3)'!$A$1:$H$49</definedName>
    <definedName name="_xlnm.Print_Area" localSheetId="46">'3.9b (4)'!$A$1:$H$49</definedName>
    <definedName name="_xlnm.Print_Area" localSheetId="47">'3.9b (5)'!$A$1:$H$49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72" l="1"/>
  <c r="F23" i="72"/>
  <c r="E23" i="72"/>
  <c r="G22" i="72"/>
  <c r="F22" i="72"/>
  <c r="E22" i="72"/>
  <c r="G21" i="72"/>
  <c r="F21" i="72"/>
  <c r="G23" i="71"/>
  <c r="F23" i="71"/>
  <c r="E23" i="71"/>
  <c r="G22" i="71"/>
  <c r="F22" i="71"/>
  <c r="E22" i="71"/>
  <c r="G21" i="71"/>
  <c r="F21" i="71"/>
  <c r="E21" i="71"/>
  <c r="G23" i="39"/>
  <c r="F23" i="39"/>
  <c r="G22" i="39"/>
  <c r="F22" i="39"/>
  <c r="G21" i="39"/>
  <c r="F21" i="39"/>
  <c r="E22" i="39"/>
  <c r="E23" i="39"/>
  <c r="E21" i="39"/>
  <c r="G47" i="39"/>
  <c r="G46" i="39"/>
  <c r="G45" i="39"/>
  <c r="F47" i="39"/>
  <c r="F46" i="39"/>
  <c r="F45" i="39"/>
  <c r="E45" i="39"/>
  <c r="E47" i="39" l="1"/>
  <c r="E46" i="39"/>
  <c r="E38" i="85"/>
  <c r="E36" i="85"/>
  <c r="E44" i="85"/>
  <c r="G46" i="85"/>
  <c r="G44" i="85"/>
  <c r="F38" i="85"/>
  <c r="F36" i="85"/>
  <c r="G34" i="85"/>
  <c r="F34" i="85"/>
  <c r="G33" i="85"/>
  <c r="G32" i="85"/>
  <c r="G30" i="85"/>
  <c r="G29" i="85"/>
  <c r="G28" i="85"/>
  <c r="F29" i="85"/>
  <c r="F30" i="85"/>
  <c r="F28" i="85"/>
  <c r="E46" i="86"/>
  <c r="F26" i="86"/>
  <c r="F22" i="86" s="1"/>
  <c r="F25" i="86"/>
  <c r="F21" i="86" s="1"/>
  <c r="F24" i="86"/>
  <c r="F20" i="86" s="1"/>
  <c r="G42" i="80"/>
  <c r="F42" i="80"/>
  <c r="E42" i="80" s="1"/>
  <c r="G41" i="80"/>
  <c r="F41" i="80"/>
  <c r="G40" i="80"/>
  <c r="F40" i="80"/>
  <c r="E40" i="80" s="1"/>
  <c r="G38" i="80"/>
  <c r="F38" i="80"/>
  <c r="E38" i="80" s="1"/>
  <c r="G37" i="80"/>
  <c r="F37" i="80"/>
  <c r="F21" i="80" s="1"/>
  <c r="G36" i="80"/>
  <c r="F36" i="80"/>
  <c r="F20" i="80" s="1"/>
  <c r="G33" i="80"/>
  <c r="E33" i="80" s="1"/>
  <c r="F34" i="80"/>
  <c r="G34" i="80"/>
  <c r="G32" i="80"/>
  <c r="E32" i="80" s="1"/>
  <c r="H20" i="76"/>
  <c r="H19" i="76"/>
  <c r="H18" i="76"/>
  <c r="E80" i="82"/>
  <c r="E79" i="82"/>
  <c r="E78" i="82"/>
  <c r="E76" i="82"/>
  <c r="E75" i="82"/>
  <c r="E74" i="82"/>
  <c r="E72" i="82"/>
  <c r="E60" i="82" s="1"/>
  <c r="E71" i="82"/>
  <c r="E59" i="82" s="1"/>
  <c r="E70" i="82"/>
  <c r="E58" i="82" s="1"/>
  <c r="G60" i="82"/>
  <c r="F60" i="82"/>
  <c r="G59" i="82"/>
  <c r="F59" i="82"/>
  <c r="G58" i="82"/>
  <c r="F58" i="82"/>
  <c r="G22" i="82"/>
  <c r="F22" i="82"/>
  <c r="G21" i="82"/>
  <c r="F21" i="82"/>
  <c r="G20" i="82"/>
  <c r="F20" i="82"/>
  <c r="E80" i="80"/>
  <c r="E79" i="80"/>
  <c r="E78" i="80"/>
  <c r="E76" i="80"/>
  <c r="E75" i="80"/>
  <c r="E74" i="80"/>
  <c r="E72" i="80"/>
  <c r="E71" i="80"/>
  <c r="G60" i="80"/>
  <c r="F60" i="80"/>
  <c r="E60" i="80"/>
  <c r="G59" i="80"/>
  <c r="F59" i="80"/>
  <c r="E59" i="80"/>
  <c r="G58" i="80"/>
  <c r="F58" i="80"/>
  <c r="E58" i="80"/>
  <c r="G23" i="77"/>
  <c r="F20" i="84"/>
  <c r="G20" i="84"/>
  <c r="G21" i="84"/>
  <c r="G22" i="84"/>
  <c r="E42" i="84"/>
  <c r="E41" i="84"/>
  <c r="E38" i="84"/>
  <c r="E22" i="84" s="1"/>
  <c r="E37" i="84"/>
  <c r="E21" i="84" s="1"/>
  <c r="E36" i="84"/>
  <c r="E33" i="84"/>
  <c r="E32" i="84"/>
  <c r="E42" i="82"/>
  <c r="E41" i="82"/>
  <c r="E40" i="82"/>
  <c r="E38" i="82"/>
  <c r="E37" i="82"/>
  <c r="E36" i="82"/>
  <c r="E34" i="82"/>
  <c r="E33" i="82"/>
  <c r="E32" i="82"/>
  <c r="E34" i="80" l="1"/>
  <c r="G22" i="80"/>
  <c r="E41" i="80"/>
  <c r="G20" i="80"/>
  <c r="G21" i="80"/>
  <c r="F22" i="80"/>
  <c r="E36" i="80"/>
  <c r="E20" i="80" s="1"/>
  <c r="E37" i="80"/>
  <c r="E21" i="80" s="1"/>
  <c r="E20" i="84"/>
  <c r="E22" i="80"/>
  <c r="E22" i="82"/>
  <c r="E21" i="82"/>
  <c r="E20" i="82"/>
  <c r="E36" i="89" l="1"/>
  <c r="E33" i="89"/>
  <c r="E30" i="89"/>
  <c r="E29" i="89"/>
  <c r="E28" i="89"/>
  <c r="G26" i="89"/>
  <c r="G22" i="89" s="1"/>
  <c r="G25" i="89"/>
  <c r="G21" i="89" s="1"/>
  <c r="E25" i="89"/>
  <c r="G24" i="89"/>
  <c r="F24" i="89"/>
  <c r="E44" i="88"/>
  <c r="E38" i="88"/>
  <c r="E36" i="88"/>
  <c r="E34" i="88"/>
  <c r="E33" i="88"/>
  <c r="E30" i="88"/>
  <c r="E29" i="88"/>
  <c r="E28" i="88"/>
  <c r="G26" i="88"/>
  <c r="G22" i="88" s="1"/>
  <c r="F26" i="88"/>
  <c r="G25" i="88"/>
  <c r="F25" i="88"/>
  <c r="F21" i="88" s="1"/>
  <c r="G24" i="88"/>
  <c r="G20" i="88" s="1"/>
  <c r="F24" i="88"/>
  <c r="F20" i="88" s="1"/>
  <c r="E20" i="88" s="1"/>
  <c r="F22" i="88"/>
  <c r="G21" i="88"/>
  <c r="E44" i="87"/>
  <c r="E38" i="87"/>
  <c r="E36" i="87"/>
  <c r="E34" i="87"/>
  <c r="E33" i="87"/>
  <c r="E30" i="87"/>
  <c r="E29" i="87"/>
  <c r="E28" i="87"/>
  <c r="G26" i="87"/>
  <c r="G22" i="87" s="1"/>
  <c r="F26" i="87"/>
  <c r="F22" i="87" s="1"/>
  <c r="E22" i="87" s="1"/>
  <c r="G25" i="87"/>
  <c r="G21" i="87" s="1"/>
  <c r="F25" i="87"/>
  <c r="F21" i="87" s="1"/>
  <c r="G24" i="87"/>
  <c r="G20" i="87" s="1"/>
  <c r="F24" i="87"/>
  <c r="E24" i="87" s="1"/>
  <c r="E34" i="86"/>
  <c r="E33" i="86"/>
  <c r="E32" i="86"/>
  <c r="E30" i="86"/>
  <c r="E29" i="86"/>
  <c r="E28" i="86"/>
  <c r="G26" i="86"/>
  <c r="G22" i="86" s="1"/>
  <c r="E22" i="86" s="1"/>
  <c r="E26" i="86"/>
  <c r="G25" i="86"/>
  <c r="G21" i="86" s="1"/>
  <c r="E21" i="86" s="1"/>
  <c r="E25" i="86"/>
  <c r="G24" i="86"/>
  <c r="E24" i="86" s="1"/>
  <c r="G20" i="86"/>
  <c r="E20" i="86" s="1"/>
  <c r="E33" i="85"/>
  <c r="E32" i="85"/>
  <c r="G84" i="79"/>
  <c r="G83" i="79"/>
  <c r="G82" i="79"/>
  <c r="G80" i="79"/>
  <c r="G79" i="79"/>
  <c r="G78" i="79"/>
  <c r="G76" i="79"/>
  <c r="G74" i="79"/>
  <c r="G67" i="79"/>
  <c r="G62" i="79"/>
  <c r="G56" i="79"/>
  <c r="G48" i="79"/>
  <c r="G47" i="79"/>
  <c r="G36" i="79"/>
  <c r="G28" i="79"/>
  <c r="G23" i="79"/>
  <c r="I20" i="79"/>
  <c r="H20" i="79"/>
  <c r="E20" i="79"/>
  <c r="I19" i="79"/>
  <c r="H19" i="79"/>
  <c r="E19" i="79"/>
  <c r="I18" i="79"/>
  <c r="H18" i="79"/>
  <c r="E18" i="79"/>
  <c r="G84" i="78"/>
  <c r="G83" i="78"/>
  <c r="G82" i="78"/>
  <c r="G76" i="78"/>
  <c r="G75" i="78"/>
  <c r="G72" i="78"/>
  <c r="G68" i="78"/>
  <c r="G67" i="78"/>
  <c r="G66" i="78"/>
  <c r="G63" i="78"/>
  <c r="G62" i="78"/>
  <c r="G60" i="78"/>
  <c r="G58" i="78"/>
  <c r="G54" i="78"/>
  <c r="G48" i="78"/>
  <c r="G47" i="78"/>
  <c r="G46" i="78"/>
  <c r="G44" i="78"/>
  <c r="G43" i="78"/>
  <c r="G39" i="78"/>
  <c r="G38" i="78"/>
  <c r="G36" i="78"/>
  <c r="G35" i="78"/>
  <c r="G34" i="78"/>
  <c r="G26" i="78"/>
  <c r="G24" i="78"/>
  <c r="G22" i="78"/>
  <c r="I20" i="78"/>
  <c r="H20" i="78"/>
  <c r="E20" i="78"/>
  <c r="I19" i="78"/>
  <c r="H19" i="78"/>
  <c r="E19" i="78"/>
  <c r="I18" i="78"/>
  <c r="H18" i="78"/>
  <c r="E18" i="78"/>
  <c r="G76" i="77"/>
  <c r="G75" i="77"/>
  <c r="G74" i="77"/>
  <c r="G72" i="77"/>
  <c r="G68" i="77"/>
  <c r="G67" i="77"/>
  <c r="G66" i="77"/>
  <c r="G63" i="77"/>
  <c r="G62" i="77"/>
  <c r="G60" i="77"/>
  <c r="G58" i="77"/>
  <c r="G56" i="77"/>
  <c r="G54" i="77"/>
  <c r="G48" i="77"/>
  <c r="G47" i="77"/>
  <c r="G46" i="77"/>
  <c r="G44" i="77"/>
  <c r="G43" i="77"/>
  <c r="G39" i="77"/>
  <c r="G38" i="77"/>
  <c r="G36" i="77"/>
  <c r="G35" i="77"/>
  <c r="G34" i="77"/>
  <c r="G28" i="77"/>
  <c r="G26" i="77"/>
  <c r="G24" i="77"/>
  <c r="G22" i="77"/>
  <c r="I20" i="77"/>
  <c r="H20" i="77"/>
  <c r="E20" i="77"/>
  <c r="I19" i="77"/>
  <c r="H19" i="77"/>
  <c r="E19" i="77"/>
  <c r="I18" i="77"/>
  <c r="H18" i="77"/>
  <c r="E18" i="77"/>
  <c r="G75" i="76"/>
  <c r="G71" i="76"/>
  <c r="G68" i="76"/>
  <c r="G67" i="76"/>
  <c r="G66" i="76"/>
  <c r="G64" i="76"/>
  <c r="G63" i="76"/>
  <c r="G62" i="76"/>
  <c r="G60" i="76"/>
  <c r="G59" i="76"/>
  <c r="G58" i="76"/>
  <c r="G55" i="76"/>
  <c r="G48" i="76"/>
  <c r="G47" i="76"/>
  <c r="G43" i="76"/>
  <c r="G40" i="76"/>
  <c r="G35" i="76"/>
  <c r="G31" i="76"/>
  <c r="G30" i="76"/>
  <c r="G28" i="76"/>
  <c r="G24" i="76"/>
  <c r="G23" i="76"/>
  <c r="I20" i="76"/>
  <c r="E20" i="76"/>
  <c r="I19" i="76"/>
  <c r="E19" i="76"/>
  <c r="I18" i="76"/>
  <c r="E18" i="76"/>
  <c r="I84" i="75"/>
  <c r="H84" i="75"/>
  <c r="E84" i="75"/>
  <c r="I83" i="75"/>
  <c r="H83" i="75"/>
  <c r="G83" i="75" s="1"/>
  <c r="E83" i="75"/>
  <c r="I82" i="75"/>
  <c r="G82" i="75" s="1"/>
  <c r="H82" i="75"/>
  <c r="E82" i="75"/>
  <c r="I80" i="75"/>
  <c r="G80" i="75" s="1"/>
  <c r="E80" i="75"/>
  <c r="I79" i="75"/>
  <c r="H79" i="75"/>
  <c r="E79" i="75"/>
  <c r="I78" i="75"/>
  <c r="G78" i="75" s="1"/>
  <c r="E78" i="75"/>
  <c r="I76" i="75"/>
  <c r="G76" i="75"/>
  <c r="E76" i="75"/>
  <c r="I75" i="75"/>
  <c r="H75" i="75"/>
  <c r="E75" i="75"/>
  <c r="H74" i="75"/>
  <c r="E74" i="75"/>
  <c r="I72" i="75"/>
  <c r="G72" i="75"/>
  <c r="E72" i="75"/>
  <c r="I71" i="75"/>
  <c r="E71" i="75"/>
  <c r="I68" i="75"/>
  <c r="H68" i="75"/>
  <c r="G68" i="75" s="1"/>
  <c r="E68" i="75"/>
  <c r="I67" i="75"/>
  <c r="E67" i="75"/>
  <c r="I66" i="75"/>
  <c r="H66" i="75"/>
  <c r="G66" i="75" s="1"/>
  <c r="E66" i="75"/>
  <c r="I64" i="75"/>
  <c r="E64" i="75"/>
  <c r="I63" i="75"/>
  <c r="G63" i="75"/>
  <c r="E63" i="75"/>
  <c r="I62" i="75"/>
  <c r="E62" i="75"/>
  <c r="I60" i="75"/>
  <c r="E60" i="75"/>
  <c r="I59" i="75"/>
  <c r="E59" i="75"/>
  <c r="I58" i="75"/>
  <c r="H58" i="75"/>
  <c r="E58" i="75"/>
  <c r="I56" i="75"/>
  <c r="E56" i="75"/>
  <c r="I55" i="75"/>
  <c r="E55" i="75"/>
  <c r="I54" i="75"/>
  <c r="H54" i="75"/>
  <c r="E54" i="75"/>
  <c r="I48" i="75"/>
  <c r="E48" i="75"/>
  <c r="I47" i="75"/>
  <c r="H47" i="75"/>
  <c r="G47" i="75" s="1"/>
  <c r="E47" i="75"/>
  <c r="I46" i="75"/>
  <c r="G46" i="75"/>
  <c r="E46" i="75"/>
  <c r="I44" i="75"/>
  <c r="E44" i="75"/>
  <c r="I43" i="75"/>
  <c r="E43" i="75"/>
  <c r="I40" i="75"/>
  <c r="G40" i="75"/>
  <c r="E40" i="75"/>
  <c r="I39" i="75"/>
  <c r="E39" i="75"/>
  <c r="I38" i="75"/>
  <c r="E38" i="75"/>
  <c r="I36" i="75"/>
  <c r="G36" i="75"/>
  <c r="E36" i="75"/>
  <c r="I35" i="75"/>
  <c r="H35" i="75"/>
  <c r="E35" i="75"/>
  <c r="I34" i="75"/>
  <c r="E34" i="75"/>
  <c r="I31" i="75"/>
  <c r="E31" i="75"/>
  <c r="I30" i="75"/>
  <c r="E30" i="75"/>
  <c r="I28" i="75"/>
  <c r="E28" i="75"/>
  <c r="I26" i="75"/>
  <c r="G26" i="75"/>
  <c r="E26" i="75"/>
  <c r="I24" i="75"/>
  <c r="H24" i="75"/>
  <c r="G24" i="75" s="1"/>
  <c r="E24" i="75"/>
  <c r="I23" i="75"/>
  <c r="E23" i="75"/>
  <c r="I22" i="75"/>
  <c r="H22" i="75"/>
  <c r="E22" i="75"/>
  <c r="E24" i="89" l="1"/>
  <c r="E24" i="88"/>
  <c r="E25" i="88"/>
  <c r="E21" i="87"/>
  <c r="E26" i="87"/>
  <c r="G56" i="75"/>
  <c r="G30" i="75"/>
  <c r="G20" i="76"/>
  <c r="G60" i="75"/>
  <c r="G39" i="75"/>
  <c r="E22" i="89"/>
  <c r="E46" i="85"/>
  <c r="E26" i="89"/>
  <c r="E21" i="88"/>
  <c r="E26" i="88"/>
  <c r="E22" i="88"/>
  <c r="E25" i="87"/>
  <c r="F20" i="87"/>
  <c r="E20" i="87" s="1"/>
  <c r="E34" i="85"/>
  <c r="G24" i="85"/>
  <c r="G20" i="85" s="1"/>
  <c r="G18" i="79"/>
  <c r="G19" i="79"/>
  <c r="G20" i="79"/>
  <c r="G38" i="75"/>
  <c r="G48" i="75"/>
  <c r="G74" i="75"/>
  <c r="G64" i="75"/>
  <c r="G55" i="75"/>
  <c r="G23" i="75"/>
  <c r="G34" i="75"/>
  <c r="G19" i="78"/>
  <c r="G20" i="78"/>
  <c r="G18" i="78"/>
  <c r="G44" i="75"/>
  <c r="G20" i="77"/>
  <c r="G62" i="75"/>
  <c r="G19" i="77"/>
  <c r="G18" i="77"/>
  <c r="G79" i="75"/>
  <c r="G71" i="75"/>
  <c r="G28" i="75"/>
  <c r="G22" i="75"/>
  <c r="G58" i="75"/>
  <c r="G18" i="76"/>
  <c r="G54" i="75"/>
  <c r="G19" i="76"/>
  <c r="G31" i="75"/>
  <c r="G84" i="75"/>
  <c r="G67" i="75"/>
  <c r="E19" i="75"/>
  <c r="I19" i="75"/>
  <c r="E20" i="75"/>
  <c r="H20" i="75"/>
  <c r="I20" i="75"/>
  <c r="H18" i="75"/>
  <c r="E18" i="75"/>
  <c r="G75" i="75"/>
  <c r="I18" i="75"/>
  <c r="G59" i="75"/>
  <c r="G35" i="75"/>
  <c r="H19" i="75"/>
  <c r="G43" i="75"/>
  <c r="F25" i="85"/>
  <c r="E28" i="85"/>
  <c r="F24" i="85"/>
  <c r="G26" i="85"/>
  <c r="G22" i="85" s="1"/>
  <c r="F20" i="89"/>
  <c r="G20" i="89"/>
  <c r="E21" i="89"/>
  <c r="G25" i="85"/>
  <c r="G21" i="85" s="1"/>
  <c r="G47" i="40"/>
  <c r="F47" i="40"/>
  <c r="G46" i="40"/>
  <c r="F46" i="40"/>
  <c r="G45" i="40"/>
  <c r="F45" i="40"/>
  <c r="G43" i="40"/>
  <c r="F43" i="40"/>
  <c r="G42" i="40"/>
  <c r="F42" i="40"/>
  <c r="G41" i="40"/>
  <c r="F41" i="40"/>
  <c r="G39" i="40"/>
  <c r="F39" i="40"/>
  <c r="G38" i="40"/>
  <c r="F38" i="40"/>
  <c r="G37" i="40"/>
  <c r="F37" i="40"/>
  <c r="G35" i="40"/>
  <c r="F35" i="40"/>
  <c r="G34" i="40"/>
  <c r="F34" i="40"/>
  <c r="G33" i="40"/>
  <c r="F33" i="40"/>
  <c r="F30" i="40"/>
  <c r="G30" i="40"/>
  <c r="F31" i="40"/>
  <c r="G31" i="40"/>
  <c r="G29" i="40"/>
  <c r="F29" i="40"/>
  <c r="E47" i="74"/>
  <c r="E43" i="74"/>
  <c r="E42" i="74"/>
  <c r="E39" i="74"/>
  <c r="E38" i="74"/>
  <c r="E37" i="74"/>
  <c r="E35" i="74"/>
  <c r="E34" i="74"/>
  <c r="E33" i="74"/>
  <c r="E31" i="74"/>
  <c r="E30" i="74"/>
  <c r="E29" i="74"/>
  <c r="G27" i="74"/>
  <c r="G23" i="74" s="1"/>
  <c r="F27" i="74"/>
  <c r="F23" i="74" s="1"/>
  <c r="E23" i="74" s="1"/>
  <c r="E27" i="74"/>
  <c r="G26" i="74"/>
  <c r="G22" i="74" s="1"/>
  <c r="F26" i="74"/>
  <c r="F22" i="74" s="1"/>
  <c r="E22" i="74" s="1"/>
  <c r="G25" i="74"/>
  <c r="G21" i="74" s="1"/>
  <c r="F25" i="74"/>
  <c r="F21" i="74" s="1"/>
  <c r="E21" i="74" s="1"/>
  <c r="E25" i="74"/>
  <c r="E47" i="73"/>
  <c r="E46" i="73"/>
  <c r="E45" i="73"/>
  <c r="E43" i="73"/>
  <c r="E42" i="73"/>
  <c r="E41" i="73"/>
  <c r="E39" i="73"/>
  <c r="E38" i="73"/>
  <c r="E37" i="73"/>
  <c r="E35" i="73"/>
  <c r="E34" i="73"/>
  <c r="E33" i="73"/>
  <c r="E31" i="73"/>
  <c r="E30" i="73"/>
  <c r="E29" i="73"/>
  <c r="G27" i="73"/>
  <c r="G23" i="73" s="1"/>
  <c r="F27" i="73"/>
  <c r="F23" i="73" s="1"/>
  <c r="E23" i="73" s="1"/>
  <c r="E27" i="73"/>
  <c r="G26" i="73"/>
  <c r="G22" i="73" s="1"/>
  <c r="F26" i="73"/>
  <c r="F22" i="73" s="1"/>
  <c r="E22" i="73" s="1"/>
  <c r="G25" i="73"/>
  <c r="G21" i="73" s="1"/>
  <c r="F25" i="73"/>
  <c r="F21" i="73" s="1"/>
  <c r="E21" i="73" s="1"/>
  <c r="E25" i="73"/>
  <c r="E31" i="72"/>
  <c r="E30" i="72"/>
  <c r="G31" i="39"/>
  <c r="F31" i="39"/>
  <c r="G30" i="39"/>
  <c r="F30" i="39"/>
  <c r="G29" i="39"/>
  <c r="F29" i="39"/>
  <c r="G25" i="39"/>
  <c r="G26" i="39"/>
  <c r="G27" i="39"/>
  <c r="F27" i="39"/>
  <c r="E27" i="39" s="1"/>
  <c r="F26" i="39"/>
  <c r="F25" i="39"/>
  <c r="E43" i="72"/>
  <c r="E42" i="72"/>
  <c r="E41" i="72"/>
  <c r="E39" i="72"/>
  <c r="E38" i="72"/>
  <c r="E37" i="72"/>
  <c r="E21" i="72" s="1"/>
  <c r="E35" i="72"/>
  <c r="E34" i="72"/>
  <c r="E33" i="72"/>
  <c r="E43" i="71"/>
  <c r="E42" i="71"/>
  <c r="E41" i="71"/>
  <c r="E39" i="71"/>
  <c r="E38" i="71"/>
  <c r="E37" i="71"/>
  <c r="E35" i="71"/>
  <c r="E34" i="71"/>
  <c r="E33" i="71"/>
  <c r="E23" i="70"/>
  <c r="G23" i="69"/>
  <c r="E23" i="69"/>
  <c r="I23" i="70"/>
  <c r="H23" i="70"/>
  <c r="I22" i="70"/>
  <c r="H22" i="70"/>
  <c r="E22" i="70"/>
  <c r="I21" i="70"/>
  <c r="H21" i="70"/>
  <c r="E21" i="70"/>
  <c r="I23" i="69"/>
  <c r="H23" i="69"/>
  <c r="I22" i="69"/>
  <c r="H22" i="69"/>
  <c r="E22" i="69"/>
  <c r="I21" i="69"/>
  <c r="H21" i="69"/>
  <c r="E21" i="69"/>
  <c r="I87" i="38"/>
  <c r="I79" i="38"/>
  <c r="H79" i="38"/>
  <c r="I78" i="38"/>
  <c r="H78" i="38"/>
  <c r="I77" i="38"/>
  <c r="H77" i="38"/>
  <c r="I75" i="38"/>
  <c r="H75" i="38"/>
  <c r="I74" i="38"/>
  <c r="H74" i="38"/>
  <c r="I73" i="38"/>
  <c r="H73" i="38"/>
  <c r="I71" i="38"/>
  <c r="H71" i="38"/>
  <c r="I70" i="38"/>
  <c r="H70" i="38"/>
  <c r="I69" i="38"/>
  <c r="H69" i="38"/>
  <c r="I67" i="38"/>
  <c r="H67" i="38"/>
  <c r="I66" i="38"/>
  <c r="H66" i="38"/>
  <c r="I65" i="38"/>
  <c r="H65" i="38"/>
  <c r="I63" i="38"/>
  <c r="H63" i="38"/>
  <c r="I62" i="38"/>
  <c r="H62" i="38"/>
  <c r="I61" i="38"/>
  <c r="H61" i="38"/>
  <c r="I59" i="38"/>
  <c r="H59" i="38"/>
  <c r="I58" i="38"/>
  <c r="H58" i="38"/>
  <c r="I57" i="38"/>
  <c r="H57" i="38"/>
  <c r="I55" i="38"/>
  <c r="I54" i="38"/>
  <c r="H54" i="38"/>
  <c r="I53" i="38"/>
  <c r="I51" i="38"/>
  <c r="H51" i="38"/>
  <c r="I50" i="38"/>
  <c r="H50" i="38"/>
  <c r="I49" i="38"/>
  <c r="H49" i="38"/>
  <c r="I47" i="38"/>
  <c r="H47" i="38"/>
  <c r="I46" i="38"/>
  <c r="H46" i="38"/>
  <c r="I45" i="38"/>
  <c r="H45" i="38"/>
  <c r="I43" i="38"/>
  <c r="H43" i="38"/>
  <c r="I42" i="38"/>
  <c r="H42" i="38"/>
  <c r="I41" i="38"/>
  <c r="H41" i="38"/>
  <c r="I39" i="38"/>
  <c r="H39" i="38"/>
  <c r="I38" i="38"/>
  <c r="H38" i="38"/>
  <c r="I37" i="38"/>
  <c r="I35" i="38"/>
  <c r="H35" i="38"/>
  <c r="I34" i="38"/>
  <c r="H34" i="38"/>
  <c r="I33" i="38"/>
  <c r="H33" i="38"/>
  <c r="I31" i="38"/>
  <c r="H31" i="38"/>
  <c r="I30" i="38"/>
  <c r="H30" i="38"/>
  <c r="I29" i="38"/>
  <c r="H29" i="38"/>
  <c r="I27" i="38"/>
  <c r="H27" i="38"/>
  <c r="I26" i="38"/>
  <c r="H26" i="38"/>
  <c r="I25" i="38"/>
  <c r="H25" i="38"/>
  <c r="E87" i="38"/>
  <c r="E79" i="38"/>
  <c r="E78" i="38"/>
  <c r="E77" i="38"/>
  <c r="E75" i="38"/>
  <c r="E74" i="38"/>
  <c r="E73" i="38"/>
  <c r="E71" i="38"/>
  <c r="E70" i="38"/>
  <c r="E69" i="38"/>
  <c r="E67" i="38"/>
  <c r="E66" i="38"/>
  <c r="E65" i="38"/>
  <c r="E63" i="38"/>
  <c r="E62" i="38"/>
  <c r="E61" i="38"/>
  <c r="E59" i="38"/>
  <c r="E58" i="38"/>
  <c r="E57" i="38"/>
  <c r="E55" i="38"/>
  <c r="E54" i="38"/>
  <c r="E22" i="38" s="1"/>
  <c r="E53" i="38"/>
  <c r="E51" i="38"/>
  <c r="E50" i="38"/>
  <c r="E49" i="38"/>
  <c r="E47" i="38"/>
  <c r="E46" i="38"/>
  <c r="E45" i="38"/>
  <c r="E43" i="38"/>
  <c r="E42" i="38"/>
  <c r="E41" i="38"/>
  <c r="E39" i="38"/>
  <c r="E38" i="38"/>
  <c r="E37" i="38"/>
  <c r="E35" i="38"/>
  <c r="E34" i="38"/>
  <c r="E33" i="38"/>
  <c r="E31" i="38"/>
  <c r="E30" i="38"/>
  <c r="E29" i="38"/>
  <c r="E26" i="38"/>
  <c r="E27" i="38"/>
  <c r="E25" i="38"/>
  <c r="G87" i="70"/>
  <c r="G79" i="70"/>
  <c r="G78" i="70"/>
  <c r="G77" i="70"/>
  <c r="G75" i="70"/>
  <c r="G74" i="70"/>
  <c r="G73" i="70"/>
  <c r="G71" i="70"/>
  <c r="G70" i="70"/>
  <c r="G69" i="70"/>
  <c r="G67" i="70"/>
  <c r="G66" i="70"/>
  <c r="G65" i="70"/>
  <c r="G63" i="70"/>
  <c r="G62" i="70"/>
  <c r="G61" i="70"/>
  <c r="G59" i="70"/>
  <c r="G58" i="70"/>
  <c r="G57" i="70"/>
  <c r="G55" i="70"/>
  <c r="G54" i="70"/>
  <c r="G53" i="70"/>
  <c r="G51" i="70"/>
  <c r="G50" i="70"/>
  <c r="G49" i="70"/>
  <c r="G47" i="70"/>
  <c r="G46" i="70"/>
  <c r="G45" i="70"/>
  <c r="G43" i="70"/>
  <c r="G42" i="70"/>
  <c r="G41" i="70"/>
  <c r="G39" i="70"/>
  <c r="G38" i="70"/>
  <c r="G37" i="70"/>
  <c r="G35" i="70"/>
  <c r="G34" i="70"/>
  <c r="G33" i="70"/>
  <c r="G31" i="70"/>
  <c r="G30" i="70"/>
  <c r="G29" i="70"/>
  <c r="G27" i="70"/>
  <c r="G26" i="70"/>
  <c r="G25" i="70"/>
  <c r="G79" i="69"/>
  <c r="G78" i="69"/>
  <c r="G77" i="69"/>
  <c r="G75" i="69"/>
  <c r="G74" i="69"/>
  <c r="G73" i="69"/>
  <c r="G71" i="69"/>
  <c r="G70" i="69"/>
  <c r="G69" i="69"/>
  <c r="G67" i="69"/>
  <c r="G66" i="69"/>
  <c r="G65" i="69"/>
  <c r="G63" i="69"/>
  <c r="G62" i="69"/>
  <c r="G61" i="69"/>
  <c r="G59" i="69"/>
  <c r="G58" i="69"/>
  <c r="G57" i="69"/>
  <c r="G55" i="69"/>
  <c r="G54" i="69"/>
  <c r="G53" i="69"/>
  <c r="G51" i="69"/>
  <c r="G50" i="69"/>
  <c r="G49" i="69"/>
  <c r="G47" i="69"/>
  <c r="G46" i="69"/>
  <c r="G45" i="69"/>
  <c r="G43" i="69"/>
  <c r="G42" i="69"/>
  <c r="G41" i="69"/>
  <c r="G39" i="69"/>
  <c r="G38" i="69"/>
  <c r="G37" i="69"/>
  <c r="G35" i="69"/>
  <c r="G34" i="69"/>
  <c r="G33" i="69"/>
  <c r="G31" i="69"/>
  <c r="G30" i="69"/>
  <c r="G29" i="69"/>
  <c r="G27" i="69"/>
  <c r="G26" i="69"/>
  <c r="G25" i="69"/>
  <c r="E42" i="68"/>
  <c r="E41" i="68"/>
  <c r="E42" i="67"/>
  <c r="E41" i="67"/>
  <c r="G47" i="34"/>
  <c r="G46" i="34"/>
  <c r="G45" i="34"/>
  <c r="F47" i="34"/>
  <c r="F46" i="34"/>
  <c r="F45" i="34"/>
  <c r="G43" i="34"/>
  <c r="G42" i="34"/>
  <c r="G41" i="34"/>
  <c r="F43" i="34"/>
  <c r="F42" i="34"/>
  <c r="F41" i="34"/>
  <c r="G39" i="34"/>
  <c r="G38" i="34"/>
  <c r="G37" i="34"/>
  <c r="F39" i="34"/>
  <c r="F38" i="34"/>
  <c r="F37" i="34"/>
  <c r="G35" i="34"/>
  <c r="G34" i="34"/>
  <c r="G33" i="34"/>
  <c r="F35" i="34"/>
  <c r="F34" i="34"/>
  <c r="F33" i="34"/>
  <c r="F29" i="34"/>
  <c r="E47" i="68"/>
  <c r="E46" i="68"/>
  <c r="E45" i="68"/>
  <c r="E43" i="68"/>
  <c r="E39" i="68"/>
  <c r="E38" i="68"/>
  <c r="E37" i="68"/>
  <c r="E35" i="68"/>
  <c r="E34" i="68"/>
  <c r="E33" i="68"/>
  <c r="E31" i="68"/>
  <c r="E30" i="68"/>
  <c r="E29" i="68"/>
  <c r="G27" i="68"/>
  <c r="F27" i="68"/>
  <c r="F23" i="68" s="1"/>
  <c r="G26" i="68"/>
  <c r="G22" i="68" s="1"/>
  <c r="F26" i="68"/>
  <c r="F22" i="68" s="1"/>
  <c r="G25" i="68"/>
  <c r="G21" i="68" s="1"/>
  <c r="F25" i="68"/>
  <c r="F21" i="68" s="1"/>
  <c r="E21" i="68" s="1"/>
  <c r="E47" i="67"/>
  <c r="E46" i="67"/>
  <c r="E45" i="67"/>
  <c r="E43" i="67"/>
  <c r="E39" i="67"/>
  <c r="E38" i="67"/>
  <c r="E37" i="67"/>
  <c r="E35" i="67"/>
  <c r="E34" i="67"/>
  <c r="E33" i="67"/>
  <c r="E31" i="67"/>
  <c r="E30" i="67"/>
  <c r="E29" i="67"/>
  <c r="G27" i="67"/>
  <c r="G23" i="67" s="1"/>
  <c r="F27" i="67"/>
  <c r="F23" i="67" s="1"/>
  <c r="E27" i="67"/>
  <c r="G26" i="67"/>
  <c r="G22" i="67" s="1"/>
  <c r="F26" i="67"/>
  <c r="F22" i="67" s="1"/>
  <c r="E22" i="67" s="1"/>
  <c r="E26" i="67"/>
  <c r="G25" i="67"/>
  <c r="G21" i="67" s="1"/>
  <c r="F25" i="67"/>
  <c r="F21" i="67" s="1"/>
  <c r="E25" i="67"/>
  <c r="E47" i="66"/>
  <c r="E46" i="66"/>
  <c r="E45" i="66"/>
  <c r="E39" i="66"/>
  <c r="E38" i="66"/>
  <c r="E37" i="66"/>
  <c r="E35" i="66"/>
  <c r="E34" i="66"/>
  <c r="E33" i="66"/>
  <c r="E31" i="66"/>
  <c r="E30" i="66"/>
  <c r="E29" i="66"/>
  <c r="G27" i="66"/>
  <c r="G23" i="66" s="1"/>
  <c r="F27" i="66"/>
  <c r="F23" i="66" s="1"/>
  <c r="E23" i="66" s="1"/>
  <c r="E27" i="66"/>
  <c r="G26" i="66"/>
  <c r="G22" i="66" s="1"/>
  <c r="F26" i="66"/>
  <c r="F22" i="66" s="1"/>
  <c r="E22" i="66" s="1"/>
  <c r="E26" i="66"/>
  <c r="G25" i="66"/>
  <c r="G21" i="66" s="1"/>
  <c r="F25" i="66"/>
  <c r="E25" i="66" s="1"/>
  <c r="E43" i="65"/>
  <c r="E39" i="65"/>
  <c r="E38" i="65"/>
  <c r="E37" i="65"/>
  <c r="E35" i="65"/>
  <c r="E34" i="65"/>
  <c r="E33" i="65"/>
  <c r="E31" i="65"/>
  <c r="E30" i="65"/>
  <c r="E29" i="65"/>
  <c r="G27" i="65"/>
  <c r="G23" i="65" s="1"/>
  <c r="E23" i="65"/>
  <c r="E27" i="65"/>
  <c r="G26" i="65"/>
  <c r="G22" i="65" s="1"/>
  <c r="E22" i="65"/>
  <c r="G25" i="65"/>
  <c r="G21" i="65" s="1"/>
  <c r="E25" i="62"/>
  <c r="G23" i="64"/>
  <c r="F23" i="64"/>
  <c r="G22" i="64"/>
  <c r="F22" i="64"/>
  <c r="G21" i="64"/>
  <c r="F21" i="64"/>
  <c r="G23" i="63"/>
  <c r="F23" i="63"/>
  <c r="G22" i="63"/>
  <c r="F22" i="63"/>
  <c r="G21" i="63"/>
  <c r="F21" i="63"/>
  <c r="G23" i="62"/>
  <c r="F23" i="62"/>
  <c r="G22" i="62"/>
  <c r="F22" i="62"/>
  <c r="G21" i="62"/>
  <c r="F21" i="62"/>
  <c r="G23" i="61"/>
  <c r="G22" i="61"/>
  <c r="G21" i="61"/>
  <c r="G47" i="33"/>
  <c r="F47" i="33"/>
  <c r="G46" i="33"/>
  <c r="F46" i="33"/>
  <c r="G45" i="33"/>
  <c r="F45" i="33"/>
  <c r="G43" i="33"/>
  <c r="F43" i="33"/>
  <c r="G42" i="33"/>
  <c r="F42" i="33"/>
  <c r="G41" i="33"/>
  <c r="F41" i="33"/>
  <c r="G39" i="33"/>
  <c r="F39" i="33"/>
  <c r="G38" i="33"/>
  <c r="F38" i="33"/>
  <c r="G37" i="33"/>
  <c r="F37" i="33"/>
  <c r="G35" i="33"/>
  <c r="F35" i="33"/>
  <c r="G34" i="33"/>
  <c r="F34" i="33"/>
  <c r="G33" i="33"/>
  <c r="F33" i="33"/>
  <c r="G31" i="33"/>
  <c r="F31" i="33"/>
  <c r="G30" i="33"/>
  <c r="F30" i="33"/>
  <c r="G29" i="33"/>
  <c r="F29" i="33"/>
  <c r="F25" i="33"/>
  <c r="G25" i="33"/>
  <c r="F26" i="33"/>
  <c r="G26" i="33"/>
  <c r="F27" i="33"/>
  <c r="G27" i="33"/>
  <c r="E43" i="64"/>
  <c r="E43" i="33" s="1"/>
  <c r="E42" i="64"/>
  <c r="E41" i="64"/>
  <c r="E39" i="64"/>
  <c r="E38" i="64"/>
  <c r="E37" i="64"/>
  <c r="E21" i="64" s="1"/>
  <c r="E35" i="64"/>
  <c r="E34" i="64"/>
  <c r="E22" i="64" s="1"/>
  <c r="E33" i="64"/>
  <c r="E31" i="64"/>
  <c r="E30" i="64"/>
  <c r="E29" i="64"/>
  <c r="E27" i="64"/>
  <c r="E23" i="64" s="1"/>
  <c r="E26" i="64"/>
  <c r="E25" i="64"/>
  <c r="E47" i="63"/>
  <c r="E46" i="63"/>
  <c r="E45" i="63"/>
  <c r="E42" i="63"/>
  <c r="E41" i="63"/>
  <c r="E38" i="63"/>
  <c r="E37" i="63"/>
  <c r="E33" i="63"/>
  <c r="E29" i="33"/>
  <c r="E23" i="63"/>
  <c r="E22" i="63"/>
  <c r="E25" i="63"/>
  <c r="E47" i="62"/>
  <c r="E46" i="62"/>
  <c r="E45" i="62"/>
  <c r="E43" i="62"/>
  <c r="E42" i="62"/>
  <c r="E41" i="62"/>
  <c r="E39" i="62"/>
  <c r="E38" i="62"/>
  <c r="E37" i="62"/>
  <c r="E35" i="62"/>
  <c r="E34" i="62"/>
  <c r="E33" i="62"/>
  <c r="E21" i="62" s="1"/>
  <c r="E31" i="62"/>
  <c r="E23" i="62" s="1"/>
  <c r="E30" i="62"/>
  <c r="E22" i="62" s="1"/>
  <c r="E29" i="62"/>
  <c r="E27" i="62"/>
  <c r="E26" i="62"/>
  <c r="E47" i="61"/>
  <c r="E46" i="61"/>
  <c r="E45" i="61"/>
  <c r="E43" i="61"/>
  <c r="E42" i="61"/>
  <c r="E41" i="61"/>
  <c r="E39" i="61"/>
  <c r="E38" i="61"/>
  <c r="E37" i="61"/>
  <c r="E35" i="61"/>
  <c r="E34" i="61"/>
  <c r="E33" i="61"/>
  <c r="E31" i="61"/>
  <c r="E30" i="61"/>
  <c r="E29" i="61"/>
  <c r="E27" i="61"/>
  <c r="E26" i="61"/>
  <c r="E25" i="61"/>
  <c r="I23" i="32"/>
  <c r="H23" i="32"/>
  <c r="E23" i="32"/>
  <c r="I22" i="32"/>
  <c r="H22" i="32"/>
  <c r="G22" i="32"/>
  <c r="E22" i="32"/>
  <c r="I21" i="32"/>
  <c r="H21" i="32"/>
  <c r="E21" i="32"/>
  <c r="I23" i="57"/>
  <c r="G23" i="57"/>
  <c r="E23" i="57"/>
  <c r="I22" i="57"/>
  <c r="G22" i="57"/>
  <c r="E22" i="57"/>
  <c r="I21" i="57"/>
  <c r="G21" i="57"/>
  <c r="E21" i="57"/>
  <c r="I23" i="58"/>
  <c r="H23" i="58"/>
  <c r="G23" i="58"/>
  <c r="E23" i="58"/>
  <c r="I22" i="58"/>
  <c r="H22" i="58"/>
  <c r="G22" i="58"/>
  <c r="E22" i="58"/>
  <c r="I21" i="58"/>
  <c r="H21" i="58"/>
  <c r="G21" i="58"/>
  <c r="E21" i="58"/>
  <c r="I23" i="59"/>
  <c r="H23" i="59"/>
  <c r="G23" i="59"/>
  <c r="E23" i="59"/>
  <c r="I22" i="59"/>
  <c r="H22" i="59"/>
  <c r="G22" i="59"/>
  <c r="E22" i="59"/>
  <c r="I21" i="59"/>
  <c r="H21" i="59"/>
  <c r="G21" i="59"/>
  <c r="E21" i="59"/>
  <c r="G23" i="60"/>
  <c r="G22" i="60"/>
  <c r="G21" i="60"/>
  <c r="I23" i="60"/>
  <c r="H23" i="60"/>
  <c r="I22" i="60"/>
  <c r="H22" i="60"/>
  <c r="I21" i="60"/>
  <c r="H21" i="60"/>
  <c r="E22" i="60"/>
  <c r="E23" i="60"/>
  <c r="E21" i="60"/>
  <c r="I87" i="32"/>
  <c r="H87" i="32"/>
  <c r="I86" i="32"/>
  <c r="H86" i="32"/>
  <c r="I85" i="32"/>
  <c r="H85" i="32"/>
  <c r="I83" i="32"/>
  <c r="I82" i="32"/>
  <c r="H82" i="32"/>
  <c r="I81" i="32"/>
  <c r="I79" i="32"/>
  <c r="H79" i="32"/>
  <c r="I78" i="32"/>
  <c r="H78" i="32"/>
  <c r="I77" i="32"/>
  <c r="H77" i="32"/>
  <c r="I75" i="32"/>
  <c r="H75" i="32"/>
  <c r="I74" i="32"/>
  <c r="H74" i="32"/>
  <c r="I73" i="32"/>
  <c r="H73" i="32"/>
  <c r="I71" i="32"/>
  <c r="H71" i="32"/>
  <c r="I70" i="32"/>
  <c r="H70" i="32"/>
  <c r="I69" i="32"/>
  <c r="H69" i="32"/>
  <c r="I67" i="32"/>
  <c r="H67" i="32"/>
  <c r="I66" i="32"/>
  <c r="H66" i="32"/>
  <c r="I65" i="32"/>
  <c r="H65" i="32"/>
  <c r="I63" i="32"/>
  <c r="H63" i="32"/>
  <c r="I62" i="32"/>
  <c r="H62" i="32"/>
  <c r="I61" i="32"/>
  <c r="H61" i="32"/>
  <c r="I59" i="32"/>
  <c r="H59" i="32"/>
  <c r="I58" i="32"/>
  <c r="H58" i="32"/>
  <c r="I57" i="32"/>
  <c r="H57" i="32"/>
  <c r="I55" i="32"/>
  <c r="H55" i="32"/>
  <c r="I54" i="32"/>
  <c r="H54" i="32"/>
  <c r="I53" i="32"/>
  <c r="H53" i="32"/>
  <c r="I51" i="32"/>
  <c r="H51" i="32"/>
  <c r="I50" i="32"/>
  <c r="H50" i="32"/>
  <c r="I49" i="32"/>
  <c r="H49" i="32"/>
  <c r="I47" i="32"/>
  <c r="H47" i="32"/>
  <c r="I46" i="32"/>
  <c r="H46" i="32"/>
  <c r="I45" i="32"/>
  <c r="H45" i="32"/>
  <c r="I43" i="32"/>
  <c r="H43" i="32"/>
  <c r="I42" i="32"/>
  <c r="H42" i="32"/>
  <c r="I41" i="32"/>
  <c r="H41" i="32"/>
  <c r="I39" i="32"/>
  <c r="H39" i="32"/>
  <c r="I38" i="32"/>
  <c r="H38" i="32"/>
  <c r="I37" i="32"/>
  <c r="H37" i="32"/>
  <c r="I35" i="32"/>
  <c r="H35" i="32"/>
  <c r="I34" i="32"/>
  <c r="H34" i="32"/>
  <c r="I33" i="32"/>
  <c r="H33" i="32"/>
  <c r="I31" i="32"/>
  <c r="H31" i="32"/>
  <c r="I30" i="32"/>
  <c r="H30" i="32"/>
  <c r="I29" i="32"/>
  <c r="H29" i="32"/>
  <c r="I27" i="32"/>
  <c r="H27" i="32"/>
  <c r="I26" i="32"/>
  <c r="H26" i="32"/>
  <c r="I25" i="32"/>
  <c r="H25" i="32"/>
  <c r="E87" i="32"/>
  <c r="E86" i="32"/>
  <c r="E85" i="32"/>
  <c r="E83" i="32"/>
  <c r="E82" i="32"/>
  <c r="E81" i="32"/>
  <c r="E79" i="32"/>
  <c r="E78" i="32"/>
  <c r="E77" i="32"/>
  <c r="E75" i="32"/>
  <c r="E74" i="32"/>
  <c r="E73" i="32"/>
  <c r="E71" i="32"/>
  <c r="E70" i="32"/>
  <c r="E69" i="32"/>
  <c r="E67" i="32"/>
  <c r="E66" i="32"/>
  <c r="E65" i="32"/>
  <c r="E63" i="32"/>
  <c r="E62" i="32"/>
  <c r="E61" i="32"/>
  <c r="E59" i="32"/>
  <c r="E58" i="32"/>
  <c r="E57" i="32"/>
  <c r="E55" i="32"/>
  <c r="E54" i="32"/>
  <c r="E53" i="32"/>
  <c r="E51" i="32"/>
  <c r="E50" i="32"/>
  <c r="E49" i="32"/>
  <c r="E47" i="32"/>
  <c r="E46" i="32"/>
  <c r="E45" i="32"/>
  <c r="E43" i="32"/>
  <c r="E42" i="32"/>
  <c r="E41" i="32"/>
  <c r="E39" i="32"/>
  <c r="E38" i="32"/>
  <c r="E37" i="32"/>
  <c r="E35" i="32"/>
  <c r="E34" i="32"/>
  <c r="E33" i="32"/>
  <c r="E31" i="32"/>
  <c r="E30" i="32"/>
  <c r="E29" i="32"/>
  <c r="E26" i="32"/>
  <c r="E27" i="32"/>
  <c r="E25" i="32"/>
  <c r="G87" i="60"/>
  <c r="G86" i="60"/>
  <c r="G85" i="60"/>
  <c r="G83" i="60"/>
  <c r="G82" i="60"/>
  <c r="G81" i="60"/>
  <c r="G79" i="60"/>
  <c r="G78" i="60"/>
  <c r="G77" i="60"/>
  <c r="G75" i="60"/>
  <c r="G74" i="60"/>
  <c r="G73" i="60"/>
  <c r="G71" i="60"/>
  <c r="G70" i="60"/>
  <c r="G69" i="60"/>
  <c r="G67" i="60"/>
  <c r="G66" i="60"/>
  <c r="G65" i="60"/>
  <c r="G63" i="60"/>
  <c r="G62" i="60"/>
  <c r="G61" i="60"/>
  <c r="G59" i="60"/>
  <c r="G58" i="60"/>
  <c r="G57" i="60"/>
  <c r="G55" i="60"/>
  <c r="G54" i="60"/>
  <c r="G53" i="60"/>
  <c r="G51" i="60"/>
  <c r="G50" i="60"/>
  <c r="G49" i="60"/>
  <c r="G47" i="60"/>
  <c r="G46" i="60"/>
  <c r="G45" i="60"/>
  <c r="G43" i="60"/>
  <c r="G42" i="60"/>
  <c r="G41" i="60"/>
  <c r="G39" i="60"/>
  <c r="G38" i="60"/>
  <c r="G37" i="60"/>
  <c r="G35" i="60"/>
  <c r="G34" i="60"/>
  <c r="G33" i="60"/>
  <c r="G31" i="60"/>
  <c r="G30" i="60"/>
  <c r="G29" i="60"/>
  <c r="G27" i="60"/>
  <c r="G26" i="60"/>
  <c r="G25" i="60"/>
  <c r="G87" i="59"/>
  <c r="G86" i="59"/>
  <c r="G85" i="59"/>
  <c r="G79" i="59"/>
  <c r="G78" i="59"/>
  <c r="G77" i="59"/>
  <c r="G75" i="59"/>
  <c r="G74" i="59"/>
  <c r="G73" i="59"/>
  <c r="G71" i="59"/>
  <c r="G70" i="59"/>
  <c r="G69" i="59"/>
  <c r="G67" i="59"/>
  <c r="G66" i="59"/>
  <c r="G65" i="59"/>
  <c r="G63" i="59"/>
  <c r="G62" i="59"/>
  <c r="G61" i="59"/>
  <c r="G59" i="59"/>
  <c r="G58" i="59"/>
  <c r="G57" i="59"/>
  <c r="G55" i="59"/>
  <c r="G54" i="59"/>
  <c r="G53" i="59"/>
  <c r="G51" i="59"/>
  <c r="G50" i="59"/>
  <c r="G49" i="59"/>
  <c r="G47" i="59"/>
  <c r="G46" i="59"/>
  <c r="G45" i="59"/>
  <c r="G43" i="59"/>
  <c r="G42" i="59"/>
  <c r="G41" i="59"/>
  <c r="G39" i="59"/>
  <c r="G38" i="59"/>
  <c r="G37" i="59"/>
  <c r="G35" i="59"/>
  <c r="G34" i="59"/>
  <c r="G33" i="59"/>
  <c r="G31" i="59"/>
  <c r="G30" i="59"/>
  <c r="G29" i="59"/>
  <c r="G27" i="59"/>
  <c r="G26" i="59"/>
  <c r="G25" i="59"/>
  <c r="G79" i="58"/>
  <c r="G78" i="58"/>
  <c r="G77" i="58"/>
  <c r="G75" i="58"/>
  <c r="G74" i="58"/>
  <c r="G73" i="58"/>
  <c r="G71" i="58"/>
  <c r="G70" i="58"/>
  <c r="G69" i="58"/>
  <c r="G67" i="58"/>
  <c r="G66" i="58"/>
  <c r="G65" i="58"/>
  <c r="G63" i="58"/>
  <c r="G62" i="58"/>
  <c r="G61" i="58"/>
  <c r="G59" i="58"/>
  <c r="G58" i="58"/>
  <c r="G57" i="58"/>
  <c r="G55" i="58"/>
  <c r="G54" i="58"/>
  <c r="G53" i="58"/>
  <c r="G51" i="58"/>
  <c r="G50" i="58"/>
  <c r="G49" i="58"/>
  <c r="G47" i="58"/>
  <c r="G46" i="58"/>
  <c r="G45" i="58"/>
  <c r="G43" i="58"/>
  <c r="G42" i="58"/>
  <c r="G41" i="58"/>
  <c r="G39" i="58"/>
  <c r="G38" i="58"/>
  <c r="G37" i="58"/>
  <c r="G35" i="58"/>
  <c r="G34" i="58"/>
  <c r="G33" i="58"/>
  <c r="G31" i="58"/>
  <c r="G30" i="58"/>
  <c r="G29" i="58"/>
  <c r="G27" i="58"/>
  <c r="G26" i="58"/>
  <c r="G25" i="58"/>
  <c r="G79" i="57"/>
  <c r="G78" i="57"/>
  <c r="G77" i="57"/>
  <c r="G75" i="57"/>
  <c r="G74" i="57"/>
  <c r="G73" i="57"/>
  <c r="G71" i="57"/>
  <c r="G70" i="57"/>
  <c r="G69" i="57"/>
  <c r="G67" i="57"/>
  <c r="G66" i="57"/>
  <c r="G65" i="57"/>
  <c r="G63" i="57"/>
  <c r="G62" i="57"/>
  <c r="G61" i="57"/>
  <c r="G59" i="57"/>
  <c r="G58" i="57"/>
  <c r="G57" i="57"/>
  <c r="G55" i="57"/>
  <c r="G54" i="57"/>
  <c r="G53" i="57"/>
  <c r="G51" i="57"/>
  <c r="G50" i="57"/>
  <c r="G49" i="57"/>
  <c r="G47" i="57"/>
  <c r="G46" i="57"/>
  <c r="G45" i="57"/>
  <c r="G43" i="57"/>
  <c r="G42" i="57"/>
  <c r="G41" i="57"/>
  <c r="G39" i="57"/>
  <c r="G38" i="57"/>
  <c r="G37" i="57"/>
  <c r="G35" i="57"/>
  <c r="G34" i="57"/>
  <c r="G33" i="57"/>
  <c r="G31" i="57"/>
  <c r="G30" i="57"/>
  <c r="G29" i="57"/>
  <c r="G27" i="57"/>
  <c r="G26" i="57"/>
  <c r="G25" i="57"/>
  <c r="G64" i="51"/>
  <c r="G60" i="51"/>
  <c r="G21" i="51"/>
  <c r="G62" i="54"/>
  <c r="G63" i="54"/>
  <c r="G64" i="54"/>
  <c r="E31" i="39" l="1"/>
  <c r="E26" i="39"/>
  <c r="E30" i="39"/>
  <c r="G18" i="75"/>
  <c r="G20" i="75"/>
  <c r="G19" i="75"/>
  <c r="E24" i="85"/>
  <c r="F20" i="85"/>
  <c r="E20" i="85" s="1"/>
  <c r="E25" i="85"/>
  <c r="F21" i="85"/>
  <c r="E21" i="85" s="1"/>
  <c r="E29" i="85"/>
  <c r="E20" i="89"/>
  <c r="E30" i="85"/>
  <c r="F26" i="85"/>
  <c r="E26" i="74"/>
  <c r="E26" i="73"/>
  <c r="E29" i="39"/>
  <c r="E25" i="39"/>
  <c r="G23" i="70"/>
  <c r="G22" i="70"/>
  <c r="G21" i="70"/>
  <c r="I22" i="38"/>
  <c r="E21" i="38"/>
  <c r="E23" i="38"/>
  <c r="I23" i="38"/>
  <c r="H22" i="38"/>
  <c r="G22" i="69"/>
  <c r="I21" i="38"/>
  <c r="H23" i="38"/>
  <c r="G21" i="69"/>
  <c r="H21" i="38"/>
  <c r="F30" i="34"/>
  <c r="E27" i="68"/>
  <c r="E25" i="68"/>
  <c r="G29" i="34"/>
  <c r="F31" i="34"/>
  <c r="G30" i="34"/>
  <c r="E26" i="68"/>
  <c r="G23" i="68"/>
  <c r="E23" i="68" s="1"/>
  <c r="G31" i="34"/>
  <c r="E22" i="68"/>
  <c r="E23" i="67"/>
  <c r="E41" i="34"/>
  <c r="E42" i="34"/>
  <c r="E25" i="65"/>
  <c r="E26" i="65"/>
  <c r="E21" i="67"/>
  <c r="F21" i="66"/>
  <c r="E21" i="66" s="1"/>
  <c r="E21" i="65"/>
  <c r="E42" i="33"/>
  <c r="E25" i="33"/>
  <c r="E21" i="63"/>
  <c r="E27" i="33"/>
  <c r="E26" i="33"/>
  <c r="E45" i="33"/>
  <c r="E30" i="33"/>
  <c r="E31" i="33"/>
  <c r="E33" i="33"/>
  <c r="E34" i="33"/>
  <c r="E38" i="33"/>
  <c r="E39" i="33"/>
  <c r="E41" i="33"/>
  <c r="E46" i="33"/>
  <c r="E47" i="33"/>
  <c r="E21" i="61"/>
  <c r="E22" i="61"/>
  <c r="E23" i="61"/>
  <c r="E35" i="33"/>
  <c r="E37" i="33"/>
  <c r="E21" i="33" s="1"/>
  <c r="G22" i="33"/>
  <c r="F22" i="33"/>
  <c r="F21" i="33"/>
  <c r="F23" i="33"/>
  <c r="G21" i="33"/>
  <c r="G23" i="33"/>
  <c r="I21" i="1"/>
  <c r="F22" i="85" l="1"/>
  <c r="E22" i="85" s="1"/>
  <c r="E26" i="85"/>
  <c r="E23" i="33"/>
  <c r="E22" i="33"/>
  <c r="E27" i="54"/>
  <c r="E25" i="54"/>
  <c r="E23" i="54"/>
  <c r="E84" i="54"/>
  <c r="E83" i="54"/>
  <c r="E82" i="54"/>
  <c r="E80" i="54"/>
  <c r="E79" i="54"/>
  <c r="E78" i="54"/>
  <c r="E76" i="54"/>
  <c r="E75" i="54"/>
  <c r="E74" i="54"/>
  <c r="E72" i="54"/>
  <c r="E71" i="54"/>
  <c r="E70" i="54"/>
  <c r="E68" i="54"/>
  <c r="E67" i="54"/>
  <c r="E66" i="54"/>
  <c r="G60" i="54"/>
  <c r="E60" i="54" s="1"/>
  <c r="E63" i="54"/>
  <c r="G58" i="54"/>
  <c r="E58" i="54" s="1"/>
  <c r="G59" i="54"/>
  <c r="E59" i="54" s="1"/>
  <c r="E45" i="54"/>
  <c r="E44" i="54"/>
  <c r="E43" i="54"/>
  <c r="E41" i="54"/>
  <c r="E40" i="54"/>
  <c r="E39" i="54"/>
  <c r="E37" i="54"/>
  <c r="E36" i="54"/>
  <c r="E35" i="54"/>
  <c r="E33" i="54"/>
  <c r="E32" i="54"/>
  <c r="E31" i="54"/>
  <c r="E29" i="54"/>
  <c r="E28" i="54"/>
  <c r="E20" i="54" s="1"/>
  <c r="E24" i="54"/>
  <c r="G21" i="54"/>
  <c r="G20" i="54"/>
  <c r="G19" i="54"/>
  <c r="E64" i="54" l="1"/>
  <c r="E62" i="54"/>
  <c r="E19" i="54"/>
  <c r="E21" i="54"/>
  <c r="G25" i="40" l="1"/>
  <c r="G26" i="40"/>
  <c r="G27" i="40"/>
  <c r="F26" i="40"/>
  <c r="F27" i="40"/>
  <c r="F25" i="40"/>
  <c r="E43" i="40"/>
  <c r="E42" i="40"/>
  <c r="E41" i="40"/>
  <c r="E43" i="39"/>
  <c r="E42" i="39"/>
  <c r="E41" i="39"/>
  <c r="E39" i="39"/>
  <c r="E38" i="39"/>
  <c r="E37" i="39"/>
  <c r="E35" i="39"/>
  <c r="E34" i="39"/>
  <c r="E33" i="39"/>
  <c r="G87" i="38"/>
  <c r="G25" i="34"/>
  <c r="G26" i="34"/>
  <c r="G27" i="34"/>
  <c r="F26" i="34"/>
  <c r="F27" i="34"/>
  <c r="F25" i="34"/>
  <c r="E43" i="34"/>
  <c r="G87" i="32"/>
  <c r="G86" i="32"/>
  <c r="G85" i="32"/>
  <c r="G83" i="32"/>
  <c r="G23" i="32" s="1"/>
  <c r="G82" i="32"/>
  <c r="G81" i="32"/>
  <c r="G21" i="32" s="1"/>
  <c r="G21" i="31"/>
  <c r="F21" i="31"/>
  <c r="G20" i="31"/>
  <c r="F20" i="31"/>
  <c r="G19" i="31"/>
  <c r="F19" i="31"/>
  <c r="K19" i="31"/>
  <c r="K20" i="31"/>
  <c r="K21" i="31"/>
  <c r="J20" i="31"/>
  <c r="J21" i="31"/>
  <c r="J19" i="31"/>
  <c r="I85" i="31"/>
  <c r="I84" i="31"/>
  <c r="I83" i="31"/>
  <c r="I81" i="31"/>
  <c r="I80" i="31"/>
  <c r="I79" i="31"/>
  <c r="E85" i="31"/>
  <c r="E84" i="31"/>
  <c r="E83" i="31"/>
  <c r="E81" i="31"/>
  <c r="E80" i="31"/>
  <c r="E79" i="31"/>
  <c r="K23" i="6" l="1"/>
  <c r="K22" i="6"/>
  <c r="K21" i="6"/>
  <c r="G23" i="6"/>
  <c r="G22" i="6"/>
  <c r="G21" i="6"/>
  <c r="G21" i="26"/>
  <c r="G20" i="26"/>
  <c r="G19" i="26"/>
  <c r="E84" i="51"/>
  <c r="E83" i="51"/>
  <c r="E82" i="51"/>
  <c r="E80" i="51"/>
  <c r="E79" i="51"/>
  <c r="E78" i="51"/>
  <c r="E76" i="51"/>
  <c r="E75" i="51"/>
  <c r="E74" i="51"/>
  <c r="E72" i="51"/>
  <c r="E71" i="51"/>
  <c r="E70" i="51"/>
  <c r="E68" i="51"/>
  <c r="E67" i="51"/>
  <c r="E66" i="51"/>
  <c r="E64" i="51"/>
  <c r="G63" i="51"/>
  <c r="E63" i="51" s="1"/>
  <c r="G62" i="51"/>
  <c r="G58" i="51" s="1"/>
  <c r="E58" i="51" s="1"/>
  <c r="E60" i="51"/>
  <c r="G59" i="51"/>
  <c r="E59" i="51" s="1"/>
  <c r="E72" i="26"/>
  <c r="E71" i="26"/>
  <c r="E70" i="26"/>
  <c r="E68" i="26"/>
  <c r="E67" i="26"/>
  <c r="E66" i="26"/>
  <c r="E64" i="26"/>
  <c r="E63" i="26"/>
  <c r="E62" i="26"/>
  <c r="E60" i="26"/>
  <c r="E59" i="26"/>
  <c r="E58" i="26"/>
  <c r="G56" i="26"/>
  <c r="E56" i="26" s="1"/>
  <c r="G55" i="26"/>
  <c r="E55" i="26" s="1"/>
  <c r="G54" i="26"/>
  <c r="E45" i="51"/>
  <c r="E44" i="51"/>
  <c r="E43" i="51"/>
  <c r="E19" i="51" s="1"/>
  <c r="E41" i="51"/>
  <c r="E40" i="51"/>
  <c r="E39" i="51"/>
  <c r="E37" i="51"/>
  <c r="E36" i="51"/>
  <c r="E35" i="51"/>
  <c r="E33" i="51"/>
  <c r="E32" i="51"/>
  <c r="E31" i="51"/>
  <c r="E29" i="51"/>
  <c r="E28" i="51"/>
  <c r="E24" i="51"/>
  <c r="G20" i="51"/>
  <c r="G19" i="51"/>
  <c r="G79" i="50"/>
  <c r="G78" i="50"/>
  <c r="G77" i="50"/>
  <c r="G75" i="50"/>
  <c r="G74" i="50"/>
  <c r="G73" i="50"/>
  <c r="G71" i="50"/>
  <c r="G70" i="50"/>
  <c r="G69" i="50"/>
  <c r="G67" i="50"/>
  <c r="G66" i="50"/>
  <c r="G65" i="50"/>
  <c r="G63" i="50"/>
  <c r="G62" i="50"/>
  <c r="G61" i="50"/>
  <c r="G59" i="50"/>
  <c r="G58" i="50"/>
  <c r="G57" i="50"/>
  <c r="G55" i="50"/>
  <c r="G54" i="50"/>
  <c r="G53" i="50"/>
  <c r="G51" i="50"/>
  <c r="G50" i="50"/>
  <c r="G49" i="50"/>
  <c r="G47" i="50"/>
  <c r="G46" i="50"/>
  <c r="G45" i="50"/>
  <c r="G43" i="50"/>
  <c r="G42" i="50"/>
  <c r="G41" i="50"/>
  <c r="G39" i="50"/>
  <c r="G38" i="50"/>
  <c r="G37" i="50"/>
  <c r="G35" i="50"/>
  <c r="G34" i="50"/>
  <c r="G33" i="50"/>
  <c r="G31" i="50"/>
  <c r="G30" i="50"/>
  <c r="G29" i="50"/>
  <c r="G27" i="50"/>
  <c r="G26" i="50"/>
  <c r="G25" i="50"/>
  <c r="I23" i="50"/>
  <c r="E23" i="50"/>
  <c r="I22" i="50"/>
  <c r="E22" i="50"/>
  <c r="I21" i="50"/>
  <c r="E21" i="50"/>
  <c r="E62" i="51" l="1"/>
  <c r="E54" i="26"/>
  <c r="E21" i="51"/>
  <c r="E20" i="51"/>
  <c r="G23" i="50"/>
  <c r="G21" i="50"/>
  <c r="G22" i="50"/>
  <c r="E41" i="26" l="1"/>
  <c r="E40" i="26"/>
  <c r="E39" i="26"/>
  <c r="E37" i="26"/>
  <c r="E36" i="26"/>
  <c r="E35" i="26"/>
  <c r="E33" i="26"/>
  <c r="E32" i="26"/>
  <c r="E31" i="26"/>
  <c r="E29" i="26"/>
  <c r="E28" i="26"/>
  <c r="E27" i="26"/>
  <c r="E25" i="26"/>
  <c r="E24" i="26"/>
  <c r="E23" i="26"/>
  <c r="E19" i="26" s="1"/>
  <c r="E35" i="25"/>
  <c r="E34" i="25"/>
  <c r="E33" i="25"/>
  <c r="E35" i="24"/>
  <c r="E34" i="24"/>
  <c r="E33" i="24"/>
  <c r="E31" i="24"/>
  <c r="E30" i="24"/>
  <c r="E29" i="24"/>
  <c r="E27" i="24"/>
  <c r="E26" i="24"/>
  <c r="E25" i="24"/>
  <c r="E23" i="24"/>
  <c r="E22" i="24"/>
  <c r="E21" i="24"/>
  <c r="E19" i="24"/>
  <c r="E18" i="24"/>
  <c r="E17" i="24"/>
  <c r="E59" i="24"/>
  <c r="E58" i="24"/>
  <c r="E57" i="24"/>
  <c r="E55" i="24"/>
  <c r="E54" i="24"/>
  <c r="E53" i="24"/>
  <c r="G81" i="23"/>
  <c r="G80" i="23"/>
  <c r="G79" i="23"/>
  <c r="G77" i="23"/>
  <c r="G76" i="23"/>
  <c r="G75" i="23"/>
  <c r="E20" i="26" l="1"/>
  <c r="E21" i="26"/>
  <c r="E47" i="40" l="1"/>
  <c r="E46" i="40"/>
  <c r="E45" i="40"/>
  <c r="E39" i="40"/>
  <c r="E38" i="40"/>
  <c r="E37" i="40"/>
  <c r="E35" i="40"/>
  <c r="E34" i="40"/>
  <c r="E33" i="40"/>
  <c r="E31" i="40"/>
  <c r="E30" i="40"/>
  <c r="E29" i="40"/>
  <c r="E27" i="40"/>
  <c r="E26" i="40"/>
  <c r="E25" i="40"/>
  <c r="G23" i="40"/>
  <c r="F23" i="40"/>
  <c r="G22" i="40"/>
  <c r="F22" i="40"/>
  <c r="G21" i="40"/>
  <c r="F21" i="40"/>
  <c r="G79" i="38"/>
  <c r="G78" i="38"/>
  <c r="G77" i="38"/>
  <c r="G75" i="38"/>
  <c r="G74" i="38"/>
  <c r="G73" i="38"/>
  <c r="G71" i="38"/>
  <c r="G70" i="38"/>
  <c r="G69" i="38"/>
  <c r="G67" i="38"/>
  <c r="G66" i="38"/>
  <c r="G65" i="38"/>
  <c r="G63" i="38"/>
  <c r="G62" i="38"/>
  <c r="G61" i="38"/>
  <c r="G59" i="38"/>
  <c r="G58" i="38"/>
  <c r="G57" i="38"/>
  <c r="G55" i="38"/>
  <c r="G54" i="38"/>
  <c r="G53" i="38"/>
  <c r="G51" i="38"/>
  <c r="G50" i="38"/>
  <c r="G49" i="38"/>
  <c r="G47" i="38"/>
  <c r="G46" i="38"/>
  <c r="G45" i="38"/>
  <c r="G43" i="38"/>
  <c r="G42" i="38"/>
  <c r="G41" i="38"/>
  <c r="G39" i="38"/>
  <c r="G38" i="38"/>
  <c r="G37" i="38"/>
  <c r="G35" i="38"/>
  <c r="G34" i="38"/>
  <c r="G33" i="38"/>
  <c r="G31" i="38"/>
  <c r="G30" i="38"/>
  <c r="G29" i="38"/>
  <c r="G27" i="38"/>
  <c r="G26" i="38"/>
  <c r="G25" i="38"/>
  <c r="E47" i="34"/>
  <c r="E46" i="34"/>
  <c r="E45" i="34"/>
  <c r="E39" i="34"/>
  <c r="E38" i="34"/>
  <c r="E37" i="34"/>
  <c r="E35" i="34"/>
  <c r="E34" i="34"/>
  <c r="E33" i="34"/>
  <c r="E31" i="34"/>
  <c r="E30" i="34"/>
  <c r="E29" i="34"/>
  <c r="E27" i="34"/>
  <c r="E26" i="34"/>
  <c r="E25" i="34"/>
  <c r="G23" i="34"/>
  <c r="F23" i="34"/>
  <c r="G22" i="34"/>
  <c r="F22" i="34"/>
  <c r="G21" i="34"/>
  <c r="F21" i="34"/>
  <c r="G79" i="32"/>
  <c r="G78" i="32"/>
  <c r="G77" i="32"/>
  <c r="G75" i="32"/>
  <c r="G74" i="32"/>
  <c r="G73" i="32"/>
  <c r="G71" i="32"/>
  <c r="G70" i="32"/>
  <c r="G69" i="32"/>
  <c r="G67" i="32"/>
  <c r="G66" i="32"/>
  <c r="G65" i="32"/>
  <c r="G63" i="32"/>
  <c r="G62" i="32"/>
  <c r="G61" i="32"/>
  <c r="G59" i="32"/>
  <c r="G58" i="32"/>
  <c r="G57" i="32"/>
  <c r="G55" i="32"/>
  <c r="G54" i="32"/>
  <c r="G53" i="32"/>
  <c r="G51" i="32"/>
  <c r="G50" i="32"/>
  <c r="G49" i="32"/>
  <c r="G47" i="32"/>
  <c r="G46" i="32"/>
  <c r="G45" i="32"/>
  <c r="G43" i="32"/>
  <c r="G42" i="32"/>
  <c r="G41" i="32"/>
  <c r="G39" i="32"/>
  <c r="G38" i="32"/>
  <c r="G37" i="32"/>
  <c r="G35" i="32"/>
  <c r="G34" i="32"/>
  <c r="G33" i="32"/>
  <c r="G31" i="32"/>
  <c r="G30" i="32"/>
  <c r="G29" i="32"/>
  <c r="G27" i="32"/>
  <c r="G26" i="32"/>
  <c r="G25" i="32"/>
  <c r="I77" i="31"/>
  <c r="E77" i="31"/>
  <c r="I76" i="31"/>
  <c r="E76" i="31"/>
  <c r="I75" i="31"/>
  <c r="E75" i="31"/>
  <c r="I73" i="31"/>
  <c r="E73" i="31"/>
  <c r="I72" i="31"/>
  <c r="E72" i="31"/>
  <c r="I71" i="31"/>
  <c r="E71" i="31"/>
  <c r="I69" i="31"/>
  <c r="E69" i="31"/>
  <c r="I68" i="31"/>
  <c r="E68" i="31"/>
  <c r="I67" i="31"/>
  <c r="E67" i="31"/>
  <c r="I65" i="31"/>
  <c r="E65" i="31"/>
  <c r="I64" i="31"/>
  <c r="E64" i="31"/>
  <c r="I63" i="31"/>
  <c r="E63" i="31"/>
  <c r="I61" i="31"/>
  <c r="E61" i="31"/>
  <c r="I60" i="31"/>
  <c r="E60" i="31"/>
  <c r="I59" i="31"/>
  <c r="E59" i="31"/>
  <c r="I57" i="31"/>
  <c r="E57" i="31"/>
  <c r="I56" i="31"/>
  <c r="E56" i="31"/>
  <c r="I55" i="31"/>
  <c r="E55" i="31"/>
  <c r="I53" i="31"/>
  <c r="E53" i="31"/>
  <c r="I52" i="31"/>
  <c r="E52" i="31"/>
  <c r="I51" i="31"/>
  <c r="E51" i="31"/>
  <c r="I49" i="31"/>
  <c r="E49" i="31"/>
  <c r="I48" i="31"/>
  <c r="E48" i="31"/>
  <c r="I47" i="31"/>
  <c r="E47" i="31"/>
  <c r="I45" i="31"/>
  <c r="E45" i="31"/>
  <c r="I44" i="31"/>
  <c r="E44" i="31"/>
  <c r="I43" i="31"/>
  <c r="E43" i="31"/>
  <c r="I41" i="31"/>
  <c r="E41" i="31"/>
  <c r="I40" i="31"/>
  <c r="E40" i="31"/>
  <c r="I39" i="31"/>
  <c r="E39" i="31"/>
  <c r="I37" i="31"/>
  <c r="E37" i="31"/>
  <c r="I36" i="31"/>
  <c r="E36" i="31"/>
  <c r="I35" i="31"/>
  <c r="E35" i="31"/>
  <c r="I33" i="31"/>
  <c r="E33" i="31"/>
  <c r="I32" i="31"/>
  <c r="E32" i="31"/>
  <c r="I31" i="31"/>
  <c r="E31" i="31"/>
  <c r="I29" i="31"/>
  <c r="E29" i="31"/>
  <c r="I28" i="31"/>
  <c r="E28" i="31"/>
  <c r="I27" i="31"/>
  <c r="E27" i="31"/>
  <c r="I25" i="31"/>
  <c r="E25" i="31"/>
  <c r="I24" i="31"/>
  <c r="E24" i="31"/>
  <c r="I23" i="31"/>
  <c r="E23" i="31"/>
  <c r="G79" i="28"/>
  <c r="G78" i="28"/>
  <c r="G77" i="28"/>
  <c r="G75" i="28"/>
  <c r="G74" i="28"/>
  <c r="G73" i="28"/>
  <c r="G71" i="28"/>
  <c r="G70" i="28"/>
  <c r="G69" i="28"/>
  <c r="G67" i="28"/>
  <c r="G66" i="28"/>
  <c r="G65" i="28"/>
  <c r="G63" i="28"/>
  <c r="G62" i="28"/>
  <c r="G61" i="28"/>
  <c r="G59" i="28"/>
  <c r="G58" i="28"/>
  <c r="G57" i="28"/>
  <c r="G55" i="28"/>
  <c r="G54" i="28"/>
  <c r="G53" i="28"/>
  <c r="G51" i="28"/>
  <c r="G50" i="28"/>
  <c r="G49" i="28"/>
  <c r="G47" i="28"/>
  <c r="G46" i="28"/>
  <c r="G45" i="28"/>
  <c r="G43" i="28"/>
  <c r="G42" i="28"/>
  <c r="G41" i="28"/>
  <c r="G39" i="28"/>
  <c r="G38" i="28"/>
  <c r="G37" i="28"/>
  <c r="G35" i="28"/>
  <c r="G34" i="28"/>
  <c r="G33" i="28"/>
  <c r="G31" i="28"/>
  <c r="G30" i="28"/>
  <c r="G29" i="28"/>
  <c r="G27" i="28"/>
  <c r="G26" i="28"/>
  <c r="G25" i="28"/>
  <c r="I23" i="28"/>
  <c r="E23" i="28"/>
  <c r="I22" i="28"/>
  <c r="E22" i="28"/>
  <c r="I21" i="28"/>
  <c r="E21" i="28"/>
  <c r="F17" i="25"/>
  <c r="G17" i="25"/>
  <c r="F18" i="25"/>
  <c r="G18" i="25"/>
  <c r="F19" i="25"/>
  <c r="G19" i="25"/>
  <c r="E21" i="40" l="1"/>
  <c r="G21" i="38"/>
  <c r="G23" i="38"/>
  <c r="G22" i="38"/>
  <c r="E22" i="34"/>
  <c r="E21" i="34"/>
  <c r="G23" i="28"/>
  <c r="I21" i="31"/>
  <c r="I20" i="31"/>
  <c r="I19" i="31"/>
  <c r="E21" i="31"/>
  <c r="E19" i="31"/>
  <c r="E20" i="31"/>
  <c r="E22" i="40"/>
  <c r="E23" i="40"/>
  <c r="E23" i="34"/>
  <c r="G22" i="28"/>
  <c r="G21" i="28"/>
  <c r="E39" i="25"/>
  <c r="F13" i="25"/>
  <c r="E47" i="24"/>
  <c r="E45" i="24"/>
  <c r="E43" i="24"/>
  <c r="E42" i="24"/>
  <c r="E41" i="24"/>
  <c r="F14" i="24"/>
  <c r="E37" i="24"/>
  <c r="G72" i="23"/>
  <c r="G71" i="23"/>
  <c r="G64" i="23"/>
  <c r="G60" i="23"/>
  <c r="G59" i="23"/>
  <c r="G55" i="23"/>
  <c r="G53" i="23"/>
  <c r="G52" i="23"/>
  <c r="G51" i="23"/>
  <c r="G49" i="23"/>
  <c r="G48" i="23"/>
  <c r="G45" i="23"/>
  <c r="G44" i="23"/>
  <c r="G43" i="23"/>
  <c r="G40" i="23"/>
  <c r="G39" i="23"/>
  <c r="G29" i="23"/>
  <c r="G28" i="23"/>
  <c r="G27" i="23"/>
  <c r="G24" i="23"/>
  <c r="G23" i="23"/>
  <c r="G20" i="23"/>
  <c r="E26" i="25"/>
  <c r="E25" i="25"/>
  <c r="E50" i="24"/>
  <c r="E49" i="24"/>
  <c r="G69" i="23"/>
  <c r="G68" i="23"/>
  <c r="G67" i="23"/>
  <c r="G37" i="23"/>
  <c r="G36" i="23"/>
  <c r="G35" i="23"/>
  <c r="G33" i="23"/>
  <c r="G32" i="23"/>
  <c r="G31" i="23" l="1"/>
  <c r="G47" i="23"/>
  <c r="G63" i="23"/>
  <c r="E30" i="25"/>
  <c r="E46" i="24"/>
  <c r="G25" i="23"/>
  <c r="G41" i="23"/>
  <c r="G73" i="23"/>
  <c r="G14" i="24"/>
  <c r="E38" i="24"/>
  <c r="E39" i="24"/>
  <c r="E51" i="24"/>
  <c r="G61" i="23"/>
  <c r="G65" i="23"/>
  <c r="E15" i="23"/>
  <c r="H16" i="23"/>
  <c r="I16" i="23"/>
  <c r="H17" i="23"/>
  <c r="G57" i="23"/>
  <c r="E31" i="25"/>
  <c r="E37" i="25"/>
  <c r="E29" i="25"/>
  <c r="E21" i="25"/>
  <c r="E38" i="25"/>
  <c r="G14" i="25"/>
  <c r="E23" i="25"/>
  <c r="E27" i="25"/>
  <c r="F15" i="25"/>
  <c r="E22" i="25"/>
  <c r="G15" i="25"/>
  <c r="G15" i="24"/>
  <c r="F13" i="24"/>
  <c r="G13" i="24"/>
  <c r="F15" i="24"/>
  <c r="E17" i="23"/>
  <c r="E16" i="23"/>
  <c r="G56" i="23"/>
  <c r="G16" i="23" s="1"/>
  <c r="I17" i="23"/>
  <c r="I15" i="23"/>
  <c r="G21" i="23"/>
  <c r="G17" i="23" s="1"/>
  <c r="E14" i="24"/>
  <c r="J22" i="6"/>
  <c r="J23" i="6"/>
  <c r="F22" i="6"/>
  <c r="F23" i="6"/>
  <c r="I22" i="1"/>
  <c r="I23" i="1"/>
  <c r="E22" i="1"/>
  <c r="E23" i="1"/>
  <c r="E15" i="24" l="1"/>
  <c r="E15" i="25"/>
  <c r="E19" i="25"/>
  <c r="G13" i="25"/>
  <c r="E13" i="25" s="1"/>
  <c r="E17" i="25"/>
  <c r="F14" i="25"/>
  <c r="E14" i="25" s="1"/>
  <c r="E18" i="25"/>
  <c r="E79" i="6" l="1"/>
  <c r="E78" i="6"/>
  <c r="E77" i="6"/>
  <c r="E75" i="6"/>
  <c r="E74" i="6"/>
  <c r="E73" i="6"/>
  <c r="E71" i="6"/>
  <c r="E70" i="6"/>
  <c r="E69" i="6"/>
  <c r="E67" i="6"/>
  <c r="E66" i="6"/>
  <c r="E65" i="6"/>
  <c r="E63" i="6"/>
  <c r="E62" i="6"/>
  <c r="E61" i="6"/>
  <c r="E59" i="6"/>
  <c r="E58" i="6"/>
  <c r="E57" i="6"/>
  <c r="E55" i="6"/>
  <c r="E54" i="6"/>
  <c r="E53" i="6"/>
  <c r="E51" i="6"/>
  <c r="E50" i="6"/>
  <c r="E49" i="6"/>
  <c r="E47" i="6"/>
  <c r="E46" i="6"/>
  <c r="E45" i="6"/>
  <c r="E43" i="6"/>
  <c r="E42" i="6"/>
  <c r="E41" i="6"/>
  <c r="E39" i="6"/>
  <c r="E38" i="6"/>
  <c r="E37" i="6"/>
  <c r="E35" i="6"/>
  <c r="E34" i="6"/>
  <c r="E33" i="6"/>
  <c r="E31" i="6"/>
  <c r="E30" i="6"/>
  <c r="E29" i="6"/>
  <c r="E27" i="6"/>
  <c r="E26" i="6"/>
  <c r="E25" i="6"/>
  <c r="F21" i="6"/>
  <c r="I79" i="6"/>
  <c r="I78" i="6"/>
  <c r="I77" i="6"/>
  <c r="I75" i="6"/>
  <c r="I74" i="6"/>
  <c r="I73" i="6"/>
  <c r="I71" i="6"/>
  <c r="I70" i="6"/>
  <c r="I69" i="6"/>
  <c r="I67" i="6"/>
  <c r="I66" i="6"/>
  <c r="I65" i="6"/>
  <c r="I63" i="6"/>
  <c r="I62" i="6"/>
  <c r="I61" i="6"/>
  <c r="I59" i="6"/>
  <c r="I58" i="6"/>
  <c r="I57" i="6"/>
  <c r="I55" i="6"/>
  <c r="I54" i="6"/>
  <c r="I53" i="6"/>
  <c r="I51" i="6"/>
  <c r="I50" i="6"/>
  <c r="I49" i="6"/>
  <c r="I47" i="6"/>
  <c r="I46" i="6"/>
  <c r="I45" i="6"/>
  <c r="I43" i="6"/>
  <c r="I42" i="6"/>
  <c r="I41" i="6"/>
  <c r="I39" i="6"/>
  <c r="I38" i="6"/>
  <c r="I37" i="6"/>
  <c r="I35" i="6"/>
  <c r="I34" i="6"/>
  <c r="I33" i="6"/>
  <c r="I31" i="6"/>
  <c r="I30" i="6"/>
  <c r="I29" i="6"/>
  <c r="I27" i="6"/>
  <c r="I26" i="6"/>
  <c r="I25" i="6"/>
  <c r="J21" i="6"/>
  <c r="G79" i="1"/>
  <c r="G78" i="1"/>
  <c r="G77" i="1"/>
  <c r="G75" i="1"/>
  <c r="G74" i="1"/>
  <c r="G73" i="1"/>
  <c r="G71" i="1"/>
  <c r="G70" i="1"/>
  <c r="G69" i="1"/>
  <c r="G67" i="1"/>
  <c r="G66" i="1"/>
  <c r="G65" i="1"/>
  <c r="G63" i="1"/>
  <c r="G62" i="1"/>
  <c r="G61" i="1"/>
  <c r="G59" i="1"/>
  <c r="G58" i="1"/>
  <c r="G57" i="1"/>
  <c r="G55" i="1"/>
  <c r="G54" i="1"/>
  <c r="G53" i="1"/>
  <c r="G51" i="1"/>
  <c r="G50" i="1"/>
  <c r="G49" i="1"/>
  <c r="G47" i="1"/>
  <c r="G46" i="1"/>
  <c r="G45" i="1"/>
  <c r="G43" i="1"/>
  <c r="G42" i="1"/>
  <c r="G41" i="1"/>
  <c r="G39" i="1"/>
  <c r="G38" i="1"/>
  <c r="G37" i="1"/>
  <c r="G35" i="1"/>
  <c r="G34" i="1"/>
  <c r="G33" i="1"/>
  <c r="G31" i="1"/>
  <c r="G30" i="1"/>
  <c r="G29" i="1"/>
  <c r="G27" i="1"/>
  <c r="G26" i="1"/>
  <c r="G25" i="1"/>
  <c r="E21" i="1"/>
  <c r="I21" i="6" l="1"/>
  <c r="G22" i="1"/>
  <c r="G21" i="1"/>
  <c r="G23" i="1"/>
  <c r="I23" i="6"/>
  <c r="I22" i="6"/>
  <c r="E22" i="6"/>
  <c r="E21" i="6"/>
  <c r="E23" i="6"/>
  <c r="H15" i="23"/>
  <c r="G19" i="23"/>
  <c r="G15" i="23" s="1"/>
  <c r="E13" i="24"/>
</calcChain>
</file>

<file path=xl/sharedStrings.xml><?xml version="1.0" encoding="utf-8"?>
<sst xmlns="http://schemas.openxmlformats.org/spreadsheetml/2006/main" count="3268" uniqueCount="233">
  <si>
    <t>Source: Royal Malaysia Police</t>
  </si>
  <si>
    <t>Sumber: Polis Diraja Malaysia</t>
  </si>
  <si>
    <t>-</t>
  </si>
  <si>
    <t>W.P. Kuala Lumpur</t>
  </si>
  <si>
    <t>Terengganu</t>
  </si>
  <si>
    <t>Selangor</t>
  </si>
  <si>
    <t>Sarawak</t>
  </si>
  <si>
    <r>
      <t>Sabah</t>
    </r>
    <r>
      <rPr>
        <vertAlign val="superscript"/>
        <sz val="10"/>
        <rFont val="Century Gothic"/>
        <family val="2"/>
      </rPr>
      <t>a</t>
    </r>
  </si>
  <si>
    <t>Pulau Pinang</t>
  </si>
  <si>
    <t>Perlis</t>
  </si>
  <si>
    <t>Perak</t>
  </si>
  <si>
    <t>Pahang</t>
  </si>
  <si>
    <t>Negeri Sembilan</t>
  </si>
  <si>
    <t>Melaka</t>
  </si>
  <si>
    <t>Kelantan</t>
  </si>
  <si>
    <t>Kedah</t>
  </si>
  <si>
    <t>Johor</t>
  </si>
  <si>
    <t>Malaysia</t>
  </si>
  <si>
    <t>Female</t>
  </si>
  <si>
    <t>Male</t>
  </si>
  <si>
    <t>Total</t>
  </si>
  <si>
    <t>Perempuan</t>
  </si>
  <si>
    <t>Lelaki</t>
  </si>
  <si>
    <t>Jumlah</t>
  </si>
  <si>
    <t>Year</t>
  </si>
  <si>
    <t>State</t>
  </si>
  <si>
    <t>Tahun</t>
  </si>
  <si>
    <t>Negeri</t>
  </si>
  <si>
    <r>
      <t xml:space="preserve">61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64 years</t>
    </r>
  </si>
  <si>
    <r>
      <t xml:space="preserve">61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64 tahun</t>
    </r>
  </si>
  <si>
    <r>
      <t xml:space="preserve">51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60 years</t>
    </r>
  </si>
  <si>
    <r>
      <t xml:space="preserve">51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60 tahun</t>
    </r>
  </si>
  <si>
    <r>
      <t xml:space="preserve">41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50 years</t>
    </r>
  </si>
  <si>
    <r>
      <t xml:space="preserve">41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50 tahun</t>
    </r>
  </si>
  <si>
    <r>
      <t xml:space="preserve">31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40 years</t>
    </r>
  </si>
  <si>
    <r>
      <t xml:space="preserve">31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40 tahun</t>
    </r>
  </si>
  <si>
    <r>
      <t xml:space="preserve">18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30 years</t>
    </r>
  </si>
  <si>
    <r>
      <t xml:space="preserve">18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30 tahun</t>
    </r>
  </si>
  <si>
    <r>
      <t xml:space="preserve">15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17 years</t>
    </r>
  </si>
  <si>
    <r>
      <t xml:space="preserve">15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17 tahun</t>
    </r>
  </si>
  <si>
    <r>
      <t xml:space="preserve">13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14 years</t>
    </r>
  </si>
  <si>
    <r>
      <t xml:space="preserve">13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14 tahun</t>
    </r>
  </si>
  <si>
    <r>
      <t xml:space="preserve">7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12 years</t>
    </r>
  </si>
  <si>
    <r>
      <t xml:space="preserve">7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12 tahun</t>
    </r>
  </si>
  <si>
    <r>
      <t xml:space="preserve">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 years</t>
    </r>
  </si>
  <si>
    <r>
      <t xml:space="preserve">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 tahun</t>
    </r>
  </si>
  <si>
    <t>Age group</t>
  </si>
  <si>
    <t>Kumpulan umur</t>
  </si>
  <si>
    <t>Non-citizens</t>
  </si>
  <si>
    <t>Bukan warganegara</t>
  </si>
  <si>
    <t>Others</t>
  </si>
  <si>
    <t>Lain-lain</t>
  </si>
  <si>
    <t>India</t>
  </si>
  <si>
    <t>Chinese</t>
  </si>
  <si>
    <t>Cina</t>
  </si>
  <si>
    <t>Bumiputera</t>
  </si>
  <si>
    <t>Citizens</t>
  </si>
  <si>
    <t>Warganegara</t>
  </si>
  <si>
    <t>Ethnic group</t>
  </si>
  <si>
    <t>Kumpulan etnik</t>
  </si>
  <si>
    <t>Bilangan tangkapan</t>
  </si>
  <si>
    <t>Bilangan kes</t>
  </si>
  <si>
    <t>Number of cases</t>
  </si>
  <si>
    <t>Jadual 3.1</t>
  </si>
  <si>
    <t>Table 3.1</t>
  </si>
  <si>
    <t>Jadual 3.1a</t>
  </si>
  <si>
    <t>Table 3.1a</t>
  </si>
  <si>
    <t>: Sexual violence by age group and sex, Malaysia, 2022–2024</t>
  </si>
  <si>
    <t>Jadual 3.1b</t>
  </si>
  <si>
    <t>Table 3.1b</t>
  </si>
  <si>
    <t>: Sexual violence by ethnic group and sex, Malaysia, 2022–2024</t>
  </si>
  <si>
    <t>Rogol</t>
  </si>
  <si>
    <t xml:space="preserve"> paksaan</t>
  </si>
  <si>
    <t>dengan</t>
  </si>
  <si>
    <t>Rape with</t>
  </si>
  <si>
    <t>force</t>
  </si>
  <si>
    <t xml:space="preserve">: Rape with force by age group and sex, Malaysia, 2022–2024
                  </t>
  </si>
  <si>
    <t xml:space="preserve">: Rape with force by ethnic group and sex, Malaysia, 2022–2024
                  </t>
  </si>
  <si>
    <t xml:space="preserve">: Statutory rape by age group and sex, Malaysia, 2022–2024
                  </t>
  </si>
  <si>
    <t xml:space="preserve">: Statutory rape by ethnic group and sex, Malaysia, 2022–2024
                  </t>
  </si>
  <si>
    <t>Fizikal</t>
  </si>
  <si>
    <t>Physical</t>
  </si>
  <si>
    <t>Bukan</t>
  </si>
  <si>
    <t>fizikal</t>
  </si>
  <si>
    <t>Non- physical</t>
  </si>
  <si>
    <t xml:space="preserve">: Physical sexual assault by age group and sex, Malaysia, 2022–2024
                  </t>
  </si>
  <si>
    <t xml:space="preserve">: Physical sexual assault by ethnic group and sex, Malaysia, 2022–2024
                  </t>
  </si>
  <si>
    <t xml:space="preserve">: Non-physical sexual assault by ethnic group and sex, Malaysia, 2022–2024
                  </t>
  </si>
  <si>
    <t>Jadual 3.2</t>
  </si>
  <si>
    <t>Table 3.2</t>
  </si>
  <si>
    <t>Sabah</t>
  </si>
  <si>
    <t>W.P. Labuan</t>
  </si>
  <si>
    <t>W.P. Putrajaya</t>
  </si>
  <si>
    <t>65 tahun dan lebih</t>
  </si>
  <si>
    <t>Indians</t>
  </si>
  <si>
    <r>
      <t>W.P. Kuala Lumpur</t>
    </r>
    <r>
      <rPr>
        <vertAlign val="superscript"/>
        <sz val="10"/>
        <rFont val="Century Gothic"/>
        <family val="2"/>
      </rPr>
      <t>b</t>
    </r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</si>
  <si>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 xml:space="preserve">: </t>
    </r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</si>
  <si>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W.P. Labuan/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Labuan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</si>
  <si>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Putajaya/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Putrajaya</t>
    </r>
  </si>
  <si>
    <r>
      <t xml:space="preserve">6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9 tahun</t>
    </r>
  </si>
  <si>
    <r>
      <t xml:space="preserve">6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9 years</t>
    </r>
  </si>
  <si>
    <r>
      <t xml:space="preserve">10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12 tahun</t>
    </r>
  </si>
  <si>
    <r>
      <t xml:space="preserve">10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12 years</t>
    </r>
  </si>
  <si>
    <r>
      <t xml:space="preserve">13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15 tahun</t>
    </r>
  </si>
  <si>
    <r>
      <t xml:space="preserve">13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15 years</t>
    </r>
  </si>
  <si>
    <r>
      <t xml:space="preserve">16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17 tahun</t>
    </r>
  </si>
  <si>
    <t>18 tahun dan lebih</t>
  </si>
  <si>
    <t xml:space="preserve">: Rape without force by age group and sex, Malaysia, 2022–2024
                  </t>
  </si>
  <si>
    <r>
      <t xml:space="preserve">16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17 years</t>
    </r>
  </si>
  <si>
    <t xml:space="preserve"> kerelaan</t>
  </si>
  <si>
    <t>Rape without</t>
  </si>
  <si>
    <r>
      <t xml:space="preserve">: Serangan seksual bukan fizikal mengikut kumpulan etnik dan jantina, Malaysia, 2022 </t>
    </r>
    <r>
      <rPr>
        <b/>
        <sz val="10"/>
        <rFont val="Calibri"/>
        <family val="2"/>
      </rPr>
      <t xml:space="preserve">̶ </t>
    </r>
    <r>
      <rPr>
        <b/>
        <sz val="10"/>
        <rFont val="Century Gothic"/>
        <family val="2"/>
      </rPr>
      <t>2024</t>
    </r>
  </si>
  <si>
    <t>: Keganasan seksual mengikut kumpulan umur dan jantina, Malaysia, 2022 ̶ 2024</t>
  </si>
  <si>
    <t>: Serangan seksual bukan fizikal mengikut kumpulan umur dan jantina, Malaysia, 2022 ̶ 2024</t>
  </si>
  <si>
    <t>: Keganasan seksual mengikut kumpulan etnik dan jantina, Malaysia, 2022 ̶ 2024</t>
  </si>
  <si>
    <t>: Rogol dengan paksaan mengikut kumpulan umur dan jantina, Malaysia, 2022 ̶ 2024</t>
  </si>
  <si>
    <t>: Rogol dengan paksaan mengikut kumpulan etnik dan jantina, Malaysia, 2022 ̶ 2024</t>
  </si>
  <si>
    <t>: Rogol dengan kerelaan mengikut kumpulan umur dan jantina, Malaysia, 2022 ̶ 2024</t>
  </si>
  <si>
    <t>: Rogol bawah umur mengikut kumpulan umur dan jantina, Malaysia, 2022 ̶ 2024</t>
  </si>
  <si>
    <t>: Rogol bawah umur mengikut kumpulan etnik dan jantina, Malaysia, 2022 ̶ 2024</t>
  </si>
  <si>
    <t>: Serangan seksual fizikal mengikut kumpulan umur dan jantina, Malaysia, 2022 ̶ 2024</t>
  </si>
  <si>
    <t>: Serangan seksual fizikal mengikut kumpulan etnik dan jantina, Malaysia, 2022 ̶ 2024</t>
  </si>
  <si>
    <t>: Rogol dengan kerelaan mengikut kumpulan etnik dan jantina, Malaysia, 2022 ̶ 2024</t>
  </si>
  <si>
    <t xml:space="preserve">: Rape without force by ethnic group and sex, Malaysia, 2022–2024
                  </t>
  </si>
  <si>
    <t>Data include cases of child rape</t>
  </si>
  <si>
    <t>Data termasuk kes rogol kanak-kanak</t>
  </si>
  <si>
    <t>Number of arrests</t>
  </si>
  <si>
    <t>: Serangan seksual mengikut negeri, Malaysia, 2022 ̶ 2024</t>
  </si>
  <si>
    <t xml:space="preserve">: Sexual assault by state, Malaysia, 2022–2024
                  </t>
  </si>
  <si>
    <t xml:space="preserve">: Non-physical sexual assault by age group and sex, Malaysia, 2022–2024
                  </t>
  </si>
  <si>
    <t>0 ̶ 4 tahun</t>
  </si>
  <si>
    <t>0 ̶ 4 years</t>
  </si>
  <si>
    <t>0 ̶ 5 tahun</t>
  </si>
  <si>
    <t>0 ̶ 5 years</t>
  </si>
  <si>
    <t>Jadual 3.3</t>
  </si>
  <si>
    <t>Table 3.3</t>
  </si>
  <si>
    <t>Jadual 3.3a</t>
  </si>
  <si>
    <t>Table 3.3a</t>
  </si>
  <si>
    <t>Jadual 3.3b</t>
  </si>
  <si>
    <t>Table 3.3b</t>
  </si>
  <si>
    <t>Jadual 3.4</t>
  </si>
  <si>
    <t>Table 3.4</t>
  </si>
  <si>
    <t>Jadual 3.4a</t>
  </si>
  <si>
    <t>Table 3.4a</t>
  </si>
  <si>
    <t>Jadual 3.4b</t>
  </si>
  <si>
    <t>Table 3.4b</t>
  </si>
  <si>
    <t>Jadual 3.5</t>
  </si>
  <si>
    <t>Table 3.5</t>
  </si>
  <si>
    <t>Jadual 3.5a</t>
  </si>
  <si>
    <t>Table 3.5a</t>
  </si>
  <si>
    <t>Jadual 3.5b</t>
  </si>
  <si>
    <t>Table 3.5b</t>
  </si>
  <si>
    <t>Jadual 3.6</t>
  </si>
  <si>
    <t>Table 3.6</t>
  </si>
  <si>
    <t>Jadual 3.7</t>
  </si>
  <si>
    <t>Table 3.7</t>
  </si>
  <si>
    <t>Jadual 3.7a</t>
  </si>
  <si>
    <t>Table 3.7a</t>
  </si>
  <si>
    <t>Jadual 3.7b</t>
  </si>
  <si>
    <t>Table 3.7b</t>
  </si>
  <si>
    <t>Jadual 3.8</t>
  </si>
  <si>
    <t>Table 3.8</t>
  </si>
  <si>
    <t>Jadual 3.8a</t>
  </si>
  <si>
    <t>Table 3.8a</t>
  </si>
  <si>
    <t>Jadual 3.8b</t>
  </si>
  <si>
    <t>Table 3.8b</t>
  </si>
  <si>
    <t>65 years and over</t>
  </si>
  <si>
    <t>18 years and over</t>
  </si>
  <si>
    <t xml:space="preserve">: Sexual violence by state and sex, Malaysia, 2022–2024
                  </t>
  </si>
  <si>
    <t xml:space="preserve">: Non-physical sexual assault by state and sex, Malaysia, 2022–2024
                  </t>
  </si>
  <si>
    <t xml:space="preserve">: Physical sexual assault by state and sex, Malaysia, 2022–2024
                  </t>
  </si>
  <si>
    <t xml:space="preserve">: Statutory rape by state and sex, Malaysia, 2022–2024
                  </t>
  </si>
  <si>
    <t xml:space="preserve">: Rape without force by state and sex, Malaysia, 2022–2024
                  </t>
  </si>
  <si>
    <t xml:space="preserve">: Rape with force by state and sex, Malaysia, 2022–2024
                  </t>
  </si>
  <si>
    <t xml:space="preserve">: Rape by state and sex, Malaysia, 2022–2024
                  </t>
  </si>
  <si>
    <t>: Keganasan seksual mengikut negeri dan jantina, Malaysia, 2022 ̶ 2024</t>
  </si>
  <si>
    <t>: Rogol mengikut negeri dan jantina, Malaysia, 2022 ̶ 2024</t>
  </si>
  <si>
    <t>: Serangan seksual bukan fizikal mengikut negeri dan jantina, Malaysia, 2022-2024</t>
  </si>
  <si>
    <t>: Serangan seksual fizikal mengikut negeri dan jantina, Malaysia, 2022 ̶ 2024</t>
  </si>
  <si>
    <t>: Rogol bawah umur mengikut negeri dan jantina, Malaysia, 2022 ̶ 2024</t>
  </si>
  <si>
    <t>: Rogol dengan kerelaan mengikut negeri dan jantina, Malaysia, 2022 ̶ 2024</t>
  </si>
  <si>
    <t>: Rogol dengan paksaan mengikut negeri dan jantina, Malaysia, 2022 ̶ 2024</t>
  </si>
  <si>
    <t>Bilangan mangsa</t>
  </si>
  <si>
    <t>Number of victims</t>
  </si>
  <si>
    <t>Jumlah mangsa</t>
  </si>
  <si>
    <t>Total of victims</t>
  </si>
  <si>
    <t>Bilangan  kes</t>
  </si>
  <si>
    <t>Mangsa sumbang mahram</t>
  </si>
  <si>
    <t>Incest victim</t>
  </si>
  <si>
    <t>Mangsa seks luar tabii</t>
  </si>
  <si>
    <t>Unnatural sex victims</t>
  </si>
  <si>
    <t>Mangsa cabul kehormatan</t>
  </si>
  <si>
    <t>Molest victim</t>
  </si>
  <si>
    <t>Physical sexual assault on a child victim</t>
  </si>
  <si>
    <t>Mangsa amang seksual fizikal kanak-kanak</t>
  </si>
  <si>
    <t>: Serangan seksual fizikal mengikut negeri dan jantina, Malaysia, 2022 ̶ 2024 (samb.)</t>
  </si>
  <si>
    <t xml:space="preserve">: Physical sexual assault by state and sex, Malaysia, 2022–2024 (cont'd)
                  </t>
  </si>
  <si>
    <t>: Serangan seksual fizikal mengikut kumpulan umur dan jantina, Malaysia, 2022 ̶ 2024 (samb.)</t>
  </si>
  <si>
    <t xml:space="preserve">: Physical sexual assault by age group and sex, Malaysia, 2022–2024 (cont'd)
                  </t>
  </si>
  <si>
    <t>Jumlah kes</t>
  </si>
  <si>
    <t>Total of cases</t>
  </si>
  <si>
    <t>Mangsa gangguan seksual</t>
  </si>
  <si>
    <t>Sexsual harassment victim</t>
  </si>
  <si>
    <t>Mangsa amang seksual bukan fizikal kanak-kanak</t>
  </si>
  <si>
    <t>Non-physical sexual assault on a child victim</t>
  </si>
  <si>
    <t>Jadual 3.9</t>
  </si>
  <si>
    <t>Table 3.9</t>
  </si>
  <si>
    <t>: Eksploitasi seksual kanak-kanak mengikut negeri dan jantina, Malaysia, 2022 ̶ 2024</t>
  </si>
  <si>
    <t>: Eksploitasi seksual kanak-kanak mengikut negeri dan jantina, Malaysia, 2022 ̶ 2024 (samb.)</t>
  </si>
  <si>
    <t xml:space="preserve">: Sexual exploitation of children by state and sex, Malaysia, 2022–2024 (cont'd)
                  </t>
  </si>
  <si>
    <t xml:space="preserve">: Sexual exploitation of children by age group and sex, Malaysia, 2022–2024 (cont'd)
                  </t>
  </si>
  <si>
    <t>Jadual 3.9a</t>
  </si>
  <si>
    <t>Table 3.9a</t>
  </si>
  <si>
    <t>Jadual 3.9b</t>
  </si>
  <si>
    <t>Table 3.9b</t>
  </si>
  <si>
    <t xml:space="preserve">: Sexual exploitation of children by ethnic group and sex, Malaysia, 2022–2024 (cont'd)
                  </t>
  </si>
  <si>
    <t>: Eksploitasi seksual kanak-kanak mengikut kumpulan etnik dan jantina, Malaysia,</t>
  </si>
  <si>
    <t xml:space="preserve">  2022 ̶ 2024 (samb.)</t>
  </si>
  <si>
    <t xml:space="preserve">: Sexual exploitation of children by ethnic group and sex, Malaysia, 2022–2024
                  </t>
  </si>
  <si>
    <t xml:space="preserve">: Eksploitasi seksual kanak-kanak mengikut kumpulan etnik dan jantina, </t>
  </si>
  <si>
    <t xml:space="preserve">  Malaysia, 2022 ̶ 2024</t>
  </si>
  <si>
    <t>Mangsa pornografi kanak-kanak</t>
  </si>
  <si>
    <t>Child pornography victim</t>
  </si>
  <si>
    <t>Komunikasi secara seksual dengan kanak-kanak</t>
  </si>
  <si>
    <t>Sexually communicating with a child</t>
  </si>
  <si>
    <t>Pengantunan kanak-kanak</t>
  </si>
  <si>
    <t>Child grooming</t>
  </si>
  <si>
    <t>Perjumpaan selepas pengantunan</t>
  </si>
  <si>
    <t>Meeting following child grooming</t>
  </si>
  <si>
    <t xml:space="preserve">: Eksploitasi seksual kanak-kanak mengikut kumpulan umur dan jantina, Malaysia, </t>
  </si>
  <si>
    <t xml:space="preserve">: Sexual exploitation of children by state and sex, Malaysia, 2022–2024
                  </t>
  </si>
  <si>
    <t xml:space="preserve">  2022 ̶ 2024</t>
  </si>
  <si>
    <t>: Sexual exploitation of children by age group and sex, Malaysia, 2022–2024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</si>
</sst>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vertAlign val="superscript"/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i/>
      <sz val="10"/>
      <color theme="0"/>
      <name val="Century Gothic"/>
      <family val="2"/>
    </font>
    <font>
      <i/>
      <sz val="10"/>
      <name val="Century Gothic"/>
      <family val="2"/>
    </font>
    <font>
      <b/>
      <sz val="12"/>
      <color theme="0"/>
      <name val="Century Gothic"/>
      <family val="2"/>
    </font>
    <font>
      <b/>
      <sz val="8"/>
      <color rgb="FFA2B62A"/>
      <name val="Century Gothic"/>
      <family val="2"/>
    </font>
    <font>
      <i/>
      <sz val="10"/>
      <name val="Calibri"/>
      <family val="2"/>
    </font>
    <font>
      <b/>
      <sz val="10"/>
      <name val="Calibri"/>
      <family val="2"/>
    </font>
    <font>
      <b/>
      <vertAlign val="superscript"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A2B62A"/>
        <bgColor indexed="64"/>
      </patternFill>
    </fill>
    <fill>
      <patternFill patternType="solid">
        <fgColor rgb="FF40847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3" fontId="2" fillId="0" borderId="0" xfId="0" quotePrefix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0" xfId="1" quotePrefix="1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right" vertical="top"/>
    </xf>
    <xf numFmtId="0" fontId="13" fillId="2" borderId="0" xfId="2" applyFont="1" applyFill="1" applyAlignment="1">
      <alignment vertical="center" wrapText="1"/>
    </xf>
    <xf numFmtId="0" fontId="14" fillId="0" borderId="0" xfId="2" applyFont="1" applyFill="1" applyAlignment="1">
      <alignment horizontal="right" vertical="center" wrapText="1"/>
    </xf>
    <xf numFmtId="0" fontId="1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 wrapText="1"/>
    </xf>
    <xf numFmtId="0" fontId="10" fillId="3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center"/>
    </xf>
    <xf numFmtId="0" fontId="10" fillId="3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9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2AA1A2EB-F4D8-4764-B6F3-82A4D8AD6B0A}"/>
  </cellStyles>
  <dxfs count="0"/>
  <tableStyles count="0" defaultTableStyle="TableStyleMedium2" defaultPivotStyle="PivotStyleLight16"/>
  <colors>
    <mruColors>
      <color rgb="FF408476"/>
      <color rgb="FF0B7C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829B690-43D5-421D-B068-3A28AF0274B6}"/>
            </a:ext>
          </a:extLst>
        </xdr:cNvPr>
        <xdr:cNvSpPr/>
      </xdr:nvSpPr>
      <xdr:spPr>
        <a:xfrm>
          <a:off x="5086350" y="38100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379716</xdr:colOff>
      <xdr:row>0</xdr:row>
      <xdr:rowOff>38100</xdr:rowOff>
    </xdr:from>
    <xdr:to>
      <xdr:col>7</xdr:col>
      <xdr:colOff>126041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2303535-FBEF-4061-AC89-0D954DA85A97}"/>
            </a:ext>
          </a:extLst>
        </xdr:cNvPr>
        <xdr:cNvSpPr/>
      </xdr:nvSpPr>
      <xdr:spPr>
        <a:xfrm>
          <a:off x="4484991" y="38100"/>
          <a:ext cx="220377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5</xdr:col>
      <xdr:colOff>390525</xdr:colOff>
      <xdr:row>3</xdr:row>
      <xdr:rowOff>28575</xdr:rowOff>
    </xdr:from>
    <xdr:to>
      <xdr:col>7</xdr:col>
      <xdr:colOff>106989</xdr:colOff>
      <xdr:row>5</xdr:row>
      <xdr:rowOff>142874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E2A46D4F-9482-480F-8E02-A46A66EFA0D8}"/>
            </a:ext>
          </a:extLst>
        </xdr:cNvPr>
        <xdr:cNvSpPr/>
      </xdr:nvSpPr>
      <xdr:spPr>
        <a:xfrm>
          <a:off x="4495800" y="485775"/>
          <a:ext cx="2173914" cy="41909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Rogol/ </a:t>
          </a:r>
          <a:r>
            <a:rPr lang="en-MY" sz="800" b="0" i="1">
              <a:latin typeface="Century Gothic" panose="020B0502020202020204" pitchFamily="34" charset="0"/>
            </a:rPr>
            <a:t>Rape</a:t>
          </a:r>
        </a:p>
      </xdr:txBody>
    </xdr:sp>
    <xdr:clientData/>
  </xdr:twoCellAnchor>
  <xdr:twoCellAnchor>
    <xdr:from>
      <xdr:col>5</xdr:col>
      <xdr:colOff>397372</xdr:colOff>
      <xdr:row>6</xdr:row>
      <xdr:rowOff>38100</xdr:rowOff>
    </xdr:from>
    <xdr:to>
      <xdr:col>7</xdr:col>
      <xdr:colOff>116511</xdr:colOff>
      <xdr:row>9</xdr:row>
      <xdr:rowOff>76199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6ECBF00B-A46D-4348-A404-7D6FFEA4EE4A}"/>
            </a:ext>
          </a:extLst>
        </xdr:cNvPr>
        <xdr:cNvSpPr/>
      </xdr:nvSpPr>
      <xdr:spPr>
        <a:xfrm>
          <a:off x="4502647" y="952500"/>
          <a:ext cx="2176589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 bawah umur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Statutory rape</a:t>
          </a:r>
        </a:p>
        <a:p>
          <a:pPr algn="r"/>
          <a:endParaRPr lang="en-MY" sz="8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47625</xdr:rowOff>
    </xdr:from>
    <xdr:to>
      <xdr:col>11</xdr:col>
      <xdr:colOff>116517</xdr:colOff>
      <xdr:row>3</xdr:row>
      <xdr:rowOff>9525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ABA307CA-0A4A-4867-BEEA-E50271270603}"/>
            </a:ext>
          </a:extLst>
        </xdr:cNvPr>
        <xdr:cNvSpPr/>
      </xdr:nvSpPr>
      <xdr:spPr>
        <a:xfrm>
          <a:off x="4819650" y="47625"/>
          <a:ext cx="21929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8</xdr:col>
      <xdr:colOff>299899</xdr:colOff>
      <xdr:row>3</xdr:row>
      <xdr:rowOff>38101</xdr:rowOff>
    </xdr:from>
    <xdr:to>
      <xdr:col>11</xdr:col>
      <xdr:colOff>106989</xdr:colOff>
      <xdr:row>6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EEC7031B-7836-4760-9EAA-4C2D843C938A}"/>
            </a:ext>
          </a:extLst>
        </xdr:cNvPr>
        <xdr:cNvSpPr/>
      </xdr:nvSpPr>
      <xdr:spPr>
        <a:xfrm>
          <a:off x="4814749" y="495301"/>
          <a:ext cx="2188340" cy="41909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6</xdr:row>
      <xdr:rowOff>9526</xdr:rowOff>
    </xdr:from>
    <xdr:to>
      <xdr:col>9</xdr:col>
      <xdr:colOff>126037</xdr:colOff>
      <xdr:row>9</xdr:row>
      <xdr:rowOff>47625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13ADBC3-082B-4653-A2E4-44794619241D}"/>
            </a:ext>
          </a:extLst>
        </xdr:cNvPr>
        <xdr:cNvSpPr/>
      </xdr:nvSpPr>
      <xdr:spPr>
        <a:xfrm>
          <a:off x="4505324" y="923926"/>
          <a:ext cx="2231063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7</xdr:col>
      <xdr:colOff>26451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756934B-BE1B-47EB-B0AA-F3A30D273D58}"/>
            </a:ext>
          </a:extLst>
        </xdr:cNvPr>
        <xdr:cNvSpPr/>
      </xdr:nvSpPr>
      <xdr:spPr>
        <a:xfrm>
          <a:off x="4522251" y="38100"/>
          <a:ext cx="221414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7</xdr:col>
      <xdr:colOff>22747</xdr:colOff>
      <xdr:row>3</xdr:row>
      <xdr:rowOff>28575</xdr:rowOff>
    </xdr:from>
    <xdr:to>
      <xdr:col>9</xdr:col>
      <xdr:colOff>116514</xdr:colOff>
      <xdr:row>5</xdr:row>
      <xdr:rowOff>123824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A39166C3-CF65-4308-83B7-38CD396A5676}"/>
            </a:ext>
          </a:extLst>
        </xdr:cNvPr>
        <xdr:cNvSpPr/>
      </xdr:nvSpPr>
      <xdr:spPr>
        <a:xfrm>
          <a:off x="4518547" y="485775"/>
          <a:ext cx="2208317" cy="40004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6</xdr:row>
      <xdr:rowOff>9526</xdr:rowOff>
    </xdr:from>
    <xdr:to>
      <xdr:col>9</xdr:col>
      <xdr:colOff>126037</xdr:colOff>
      <xdr:row>9</xdr:row>
      <xdr:rowOff>47625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D266B0D-242A-429F-9F5F-E116BFFC0381}"/>
            </a:ext>
          </a:extLst>
        </xdr:cNvPr>
        <xdr:cNvSpPr/>
      </xdr:nvSpPr>
      <xdr:spPr>
        <a:xfrm>
          <a:off x="4505324" y="923926"/>
          <a:ext cx="2231063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7</xdr:col>
      <xdr:colOff>26451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49F3BF11-0A37-401A-A03F-6A6C9E398075}"/>
            </a:ext>
          </a:extLst>
        </xdr:cNvPr>
        <xdr:cNvSpPr/>
      </xdr:nvSpPr>
      <xdr:spPr>
        <a:xfrm>
          <a:off x="4522251" y="38100"/>
          <a:ext cx="221414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7</xdr:col>
      <xdr:colOff>22747</xdr:colOff>
      <xdr:row>3</xdr:row>
      <xdr:rowOff>28575</xdr:rowOff>
    </xdr:from>
    <xdr:to>
      <xdr:col>9</xdr:col>
      <xdr:colOff>116514</xdr:colOff>
      <xdr:row>5</xdr:row>
      <xdr:rowOff>123824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3DBCB24-96BF-4D53-B848-484344EBE268}"/>
            </a:ext>
          </a:extLst>
        </xdr:cNvPr>
        <xdr:cNvSpPr/>
      </xdr:nvSpPr>
      <xdr:spPr>
        <a:xfrm>
          <a:off x="4518547" y="485775"/>
          <a:ext cx="2208317" cy="40004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6</xdr:row>
      <xdr:rowOff>9526</xdr:rowOff>
    </xdr:from>
    <xdr:to>
      <xdr:col>9</xdr:col>
      <xdr:colOff>126037</xdr:colOff>
      <xdr:row>9</xdr:row>
      <xdr:rowOff>47625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18E0702-2687-4FEF-B70A-D3834C2E2630}"/>
            </a:ext>
          </a:extLst>
        </xdr:cNvPr>
        <xdr:cNvSpPr/>
      </xdr:nvSpPr>
      <xdr:spPr>
        <a:xfrm>
          <a:off x="4505324" y="923926"/>
          <a:ext cx="2231063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7</xdr:col>
      <xdr:colOff>26451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EB79D612-188B-4F9F-9F8F-15961BF78EBD}"/>
            </a:ext>
          </a:extLst>
        </xdr:cNvPr>
        <xdr:cNvSpPr/>
      </xdr:nvSpPr>
      <xdr:spPr>
        <a:xfrm>
          <a:off x="4522251" y="38100"/>
          <a:ext cx="221414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7</xdr:col>
      <xdr:colOff>22747</xdr:colOff>
      <xdr:row>3</xdr:row>
      <xdr:rowOff>28575</xdr:rowOff>
    </xdr:from>
    <xdr:to>
      <xdr:col>9</xdr:col>
      <xdr:colOff>116514</xdr:colOff>
      <xdr:row>5</xdr:row>
      <xdr:rowOff>123824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804F2B4-5ECD-436B-ADAF-CBD0F0FD2C0E}"/>
            </a:ext>
          </a:extLst>
        </xdr:cNvPr>
        <xdr:cNvSpPr/>
      </xdr:nvSpPr>
      <xdr:spPr>
        <a:xfrm>
          <a:off x="4518547" y="485775"/>
          <a:ext cx="2208317" cy="40004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6</xdr:row>
      <xdr:rowOff>9526</xdr:rowOff>
    </xdr:from>
    <xdr:to>
      <xdr:col>9</xdr:col>
      <xdr:colOff>126037</xdr:colOff>
      <xdr:row>9</xdr:row>
      <xdr:rowOff>47625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3FAF050-5417-4164-B837-8E3D85287379}"/>
            </a:ext>
          </a:extLst>
        </xdr:cNvPr>
        <xdr:cNvSpPr/>
      </xdr:nvSpPr>
      <xdr:spPr>
        <a:xfrm>
          <a:off x="4505324" y="923926"/>
          <a:ext cx="2231063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7</xdr:col>
      <xdr:colOff>26451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A487EE2-997A-4A99-8898-DFF9C2445861}"/>
            </a:ext>
          </a:extLst>
        </xdr:cNvPr>
        <xdr:cNvSpPr/>
      </xdr:nvSpPr>
      <xdr:spPr>
        <a:xfrm>
          <a:off x="4522251" y="38100"/>
          <a:ext cx="221414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7</xdr:col>
      <xdr:colOff>22747</xdr:colOff>
      <xdr:row>3</xdr:row>
      <xdr:rowOff>28575</xdr:rowOff>
    </xdr:from>
    <xdr:to>
      <xdr:col>9</xdr:col>
      <xdr:colOff>116514</xdr:colOff>
      <xdr:row>5</xdr:row>
      <xdr:rowOff>123824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822C3AC-B91B-4F6C-8425-917D2941AC0A}"/>
            </a:ext>
          </a:extLst>
        </xdr:cNvPr>
        <xdr:cNvSpPr/>
      </xdr:nvSpPr>
      <xdr:spPr>
        <a:xfrm>
          <a:off x="4518547" y="485775"/>
          <a:ext cx="2208317" cy="40004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6</xdr:row>
      <xdr:rowOff>9526</xdr:rowOff>
    </xdr:from>
    <xdr:to>
      <xdr:col>9</xdr:col>
      <xdr:colOff>126037</xdr:colOff>
      <xdr:row>9</xdr:row>
      <xdr:rowOff>47625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22B199D-5754-4F4A-94D2-60A3624ABB63}"/>
            </a:ext>
          </a:extLst>
        </xdr:cNvPr>
        <xdr:cNvSpPr/>
      </xdr:nvSpPr>
      <xdr:spPr>
        <a:xfrm>
          <a:off x="4505324" y="923926"/>
          <a:ext cx="2231063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7</xdr:col>
      <xdr:colOff>26451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59B0DFEA-FAE7-4D82-A720-D806B6D510A7}"/>
            </a:ext>
          </a:extLst>
        </xdr:cNvPr>
        <xdr:cNvSpPr/>
      </xdr:nvSpPr>
      <xdr:spPr>
        <a:xfrm>
          <a:off x="4522251" y="38100"/>
          <a:ext cx="221414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7</xdr:col>
      <xdr:colOff>22747</xdr:colOff>
      <xdr:row>3</xdr:row>
      <xdr:rowOff>28575</xdr:rowOff>
    </xdr:from>
    <xdr:to>
      <xdr:col>9</xdr:col>
      <xdr:colOff>116514</xdr:colOff>
      <xdr:row>5</xdr:row>
      <xdr:rowOff>123824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AB41E13A-1222-4201-9AF0-67384D666B43}"/>
            </a:ext>
          </a:extLst>
        </xdr:cNvPr>
        <xdr:cNvSpPr/>
      </xdr:nvSpPr>
      <xdr:spPr>
        <a:xfrm>
          <a:off x="4518547" y="485775"/>
          <a:ext cx="2208317" cy="40004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322016</xdr:colOff>
      <xdr:row>0</xdr:row>
      <xdr:rowOff>9525</xdr:rowOff>
    </xdr:from>
    <xdr:to>
      <xdr:col>7</xdr:col>
      <xdr:colOff>135567</xdr:colOff>
      <xdr:row>2</xdr:row>
      <xdr:rowOff>123825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BD93221-0E48-4BFB-9EB3-8AE51EABB443}"/>
            </a:ext>
          </a:extLst>
        </xdr:cNvPr>
        <xdr:cNvSpPr/>
      </xdr:nvSpPr>
      <xdr:spPr>
        <a:xfrm>
          <a:off x="4522541" y="9525"/>
          <a:ext cx="225195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5</xdr:col>
      <xdr:colOff>304800</xdr:colOff>
      <xdr:row>6</xdr:row>
      <xdr:rowOff>9525</xdr:rowOff>
    </xdr:from>
    <xdr:to>
      <xdr:col>7</xdr:col>
      <xdr:colOff>135562</xdr:colOff>
      <xdr:row>9</xdr:row>
      <xdr:rowOff>47624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3EEC00F-6A00-4A49-85D7-A44B354BB64D}"/>
            </a:ext>
          </a:extLst>
        </xdr:cNvPr>
        <xdr:cNvSpPr/>
      </xdr:nvSpPr>
      <xdr:spPr>
        <a:xfrm>
          <a:off x="4505325" y="923925"/>
          <a:ext cx="22691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5</xdr:col>
      <xdr:colOff>318411</xdr:colOff>
      <xdr:row>3</xdr:row>
      <xdr:rowOff>9525</xdr:rowOff>
    </xdr:from>
    <xdr:to>
      <xdr:col>7</xdr:col>
      <xdr:colOff>126038</xdr:colOff>
      <xdr:row>5</xdr:row>
      <xdr:rowOff>123825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2AE0717-D149-41C0-8721-CB232962ECB3}"/>
            </a:ext>
          </a:extLst>
        </xdr:cNvPr>
        <xdr:cNvSpPr/>
      </xdr:nvSpPr>
      <xdr:spPr>
        <a:xfrm>
          <a:off x="4518936" y="466725"/>
          <a:ext cx="224602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322016</xdr:colOff>
      <xdr:row>0</xdr:row>
      <xdr:rowOff>9525</xdr:rowOff>
    </xdr:from>
    <xdr:to>
      <xdr:col>7</xdr:col>
      <xdr:colOff>135567</xdr:colOff>
      <xdr:row>2</xdr:row>
      <xdr:rowOff>123825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1602954-ED91-4319-A17D-04FE8475C5F4}"/>
            </a:ext>
          </a:extLst>
        </xdr:cNvPr>
        <xdr:cNvSpPr/>
      </xdr:nvSpPr>
      <xdr:spPr>
        <a:xfrm>
          <a:off x="4455866" y="9525"/>
          <a:ext cx="225195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5</xdr:col>
      <xdr:colOff>304800</xdr:colOff>
      <xdr:row>6</xdr:row>
      <xdr:rowOff>9525</xdr:rowOff>
    </xdr:from>
    <xdr:to>
      <xdr:col>7</xdr:col>
      <xdr:colOff>135562</xdr:colOff>
      <xdr:row>9</xdr:row>
      <xdr:rowOff>47624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C522FCF1-D865-4371-85D3-CF075ADFC963}"/>
            </a:ext>
          </a:extLst>
        </xdr:cNvPr>
        <xdr:cNvSpPr/>
      </xdr:nvSpPr>
      <xdr:spPr>
        <a:xfrm>
          <a:off x="4438650" y="923925"/>
          <a:ext cx="22691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5</xdr:col>
      <xdr:colOff>318411</xdr:colOff>
      <xdr:row>3</xdr:row>
      <xdr:rowOff>9525</xdr:rowOff>
    </xdr:from>
    <xdr:to>
      <xdr:col>7</xdr:col>
      <xdr:colOff>126038</xdr:colOff>
      <xdr:row>5</xdr:row>
      <xdr:rowOff>123825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7F4B376-B5D0-4B7D-A007-11AF904D7633}"/>
            </a:ext>
          </a:extLst>
        </xdr:cNvPr>
        <xdr:cNvSpPr/>
      </xdr:nvSpPr>
      <xdr:spPr>
        <a:xfrm>
          <a:off x="4452261" y="466725"/>
          <a:ext cx="224602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322016</xdr:colOff>
      <xdr:row>0</xdr:row>
      <xdr:rowOff>9525</xdr:rowOff>
    </xdr:from>
    <xdr:to>
      <xdr:col>7</xdr:col>
      <xdr:colOff>135567</xdr:colOff>
      <xdr:row>2</xdr:row>
      <xdr:rowOff>123825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1CF3B82-8382-4EF6-A37A-30F5CCE688F7}"/>
            </a:ext>
          </a:extLst>
        </xdr:cNvPr>
        <xdr:cNvSpPr/>
      </xdr:nvSpPr>
      <xdr:spPr>
        <a:xfrm>
          <a:off x="4455866" y="9525"/>
          <a:ext cx="225195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5</xdr:col>
      <xdr:colOff>304800</xdr:colOff>
      <xdr:row>6</xdr:row>
      <xdr:rowOff>9525</xdr:rowOff>
    </xdr:from>
    <xdr:to>
      <xdr:col>7</xdr:col>
      <xdr:colOff>135562</xdr:colOff>
      <xdr:row>9</xdr:row>
      <xdr:rowOff>47624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D8E87A86-655E-4B02-B217-0D9947CD2F18}"/>
            </a:ext>
          </a:extLst>
        </xdr:cNvPr>
        <xdr:cNvSpPr/>
      </xdr:nvSpPr>
      <xdr:spPr>
        <a:xfrm>
          <a:off x="4438650" y="923925"/>
          <a:ext cx="22691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5</xdr:col>
      <xdr:colOff>318411</xdr:colOff>
      <xdr:row>3</xdr:row>
      <xdr:rowOff>9525</xdr:rowOff>
    </xdr:from>
    <xdr:to>
      <xdr:col>7</xdr:col>
      <xdr:colOff>126038</xdr:colOff>
      <xdr:row>5</xdr:row>
      <xdr:rowOff>123825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212B98D0-53DA-4779-BB62-614E7647A0F4}"/>
            </a:ext>
          </a:extLst>
        </xdr:cNvPr>
        <xdr:cNvSpPr/>
      </xdr:nvSpPr>
      <xdr:spPr>
        <a:xfrm>
          <a:off x="4452261" y="466725"/>
          <a:ext cx="224602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0</xdr:row>
      <xdr:rowOff>38100</xdr:rowOff>
    </xdr:from>
    <xdr:to>
      <xdr:col>7</xdr:col>
      <xdr:colOff>106992</xdr:colOff>
      <xdr:row>3</xdr:row>
      <xdr:rowOff>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B94D020F-F481-45BA-B7EC-5B92F0100046}"/>
            </a:ext>
          </a:extLst>
        </xdr:cNvPr>
        <xdr:cNvSpPr/>
      </xdr:nvSpPr>
      <xdr:spPr>
        <a:xfrm>
          <a:off x="4295775" y="38100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322016</xdr:colOff>
      <xdr:row>0</xdr:row>
      <xdr:rowOff>9525</xdr:rowOff>
    </xdr:from>
    <xdr:to>
      <xdr:col>7</xdr:col>
      <xdr:colOff>135567</xdr:colOff>
      <xdr:row>2</xdr:row>
      <xdr:rowOff>123825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7F954B1C-5564-4282-BF3E-90A172BB3F3C}"/>
            </a:ext>
          </a:extLst>
        </xdr:cNvPr>
        <xdr:cNvSpPr/>
      </xdr:nvSpPr>
      <xdr:spPr>
        <a:xfrm>
          <a:off x="4455866" y="9525"/>
          <a:ext cx="225195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5</xdr:col>
      <xdr:colOff>304800</xdr:colOff>
      <xdr:row>6</xdr:row>
      <xdr:rowOff>9525</xdr:rowOff>
    </xdr:from>
    <xdr:to>
      <xdr:col>7</xdr:col>
      <xdr:colOff>135562</xdr:colOff>
      <xdr:row>9</xdr:row>
      <xdr:rowOff>47624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52C8FD46-C0FE-46B6-ADA8-2C8D67535611}"/>
            </a:ext>
          </a:extLst>
        </xdr:cNvPr>
        <xdr:cNvSpPr/>
      </xdr:nvSpPr>
      <xdr:spPr>
        <a:xfrm>
          <a:off x="4438650" y="923925"/>
          <a:ext cx="22691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5</xdr:col>
      <xdr:colOff>318411</xdr:colOff>
      <xdr:row>3</xdr:row>
      <xdr:rowOff>9525</xdr:rowOff>
    </xdr:from>
    <xdr:to>
      <xdr:col>7</xdr:col>
      <xdr:colOff>126038</xdr:colOff>
      <xdr:row>5</xdr:row>
      <xdr:rowOff>123825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80266FC-A3AD-4576-89F0-574655F97292}"/>
            </a:ext>
          </a:extLst>
        </xdr:cNvPr>
        <xdr:cNvSpPr/>
      </xdr:nvSpPr>
      <xdr:spPr>
        <a:xfrm>
          <a:off x="4452261" y="466725"/>
          <a:ext cx="224602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322016</xdr:colOff>
      <xdr:row>0</xdr:row>
      <xdr:rowOff>9525</xdr:rowOff>
    </xdr:from>
    <xdr:to>
      <xdr:col>7</xdr:col>
      <xdr:colOff>135567</xdr:colOff>
      <xdr:row>2</xdr:row>
      <xdr:rowOff>123825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E9281E6B-6AEE-4A14-B528-08671E168907}"/>
            </a:ext>
          </a:extLst>
        </xdr:cNvPr>
        <xdr:cNvSpPr/>
      </xdr:nvSpPr>
      <xdr:spPr>
        <a:xfrm>
          <a:off x="4455866" y="9525"/>
          <a:ext cx="225195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5</xdr:col>
      <xdr:colOff>304800</xdr:colOff>
      <xdr:row>6</xdr:row>
      <xdr:rowOff>9525</xdr:rowOff>
    </xdr:from>
    <xdr:to>
      <xdr:col>7</xdr:col>
      <xdr:colOff>135562</xdr:colOff>
      <xdr:row>9</xdr:row>
      <xdr:rowOff>47624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950AD5A-AFA0-471D-88CC-587AADD83418}"/>
            </a:ext>
          </a:extLst>
        </xdr:cNvPr>
        <xdr:cNvSpPr/>
      </xdr:nvSpPr>
      <xdr:spPr>
        <a:xfrm>
          <a:off x="4438650" y="923925"/>
          <a:ext cx="22691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5</xdr:col>
      <xdr:colOff>318411</xdr:colOff>
      <xdr:row>3</xdr:row>
      <xdr:rowOff>9525</xdr:rowOff>
    </xdr:from>
    <xdr:to>
      <xdr:col>7</xdr:col>
      <xdr:colOff>126038</xdr:colOff>
      <xdr:row>5</xdr:row>
      <xdr:rowOff>123825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E3CA4DF-453D-4196-94A7-03B20B457886}"/>
            </a:ext>
          </a:extLst>
        </xdr:cNvPr>
        <xdr:cNvSpPr/>
      </xdr:nvSpPr>
      <xdr:spPr>
        <a:xfrm>
          <a:off x="4452261" y="466725"/>
          <a:ext cx="224602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602287</xdr:colOff>
      <xdr:row>0</xdr:row>
      <xdr:rowOff>38100</xdr:rowOff>
    </xdr:from>
    <xdr:to>
      <xdr:col>7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67D3253-2E47-436D-BF67-193E5681DD1A}"/>
            </a:ext>
          </a:extLst>
        </xdr:cNvPr>
        <xdr:cNvSpPr/>
      </xdr:nvSpPr>
      <xdr:spPr>
        <a:xfrm>
          <a:off x="3345487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581025</xdr:colOff>
      <xdr:row>6</xdr:row>
      <xdr:rowOff>19050</xdr:rowOff>
    </xdr:from>
    <xdr:to>
      <xdr:col>7</xdr:col>
      <xdr:colOff>126037</xdr:colOff>
      <xdr:row>9</xdr:row>
      <xdr:rowOff>57149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1A17EFBC-E3F3-4129-892F-8585F8D25026}"/>
            </a:ext>
          </a:extLst>
        </xdr:cNvPr>
        <xdr:cNvSpPr/>
      </xdr:nvSpPr>
      <xdr:spPr>
        <a:xfrm>
          <a:off x="3324225" y="933450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4</xdr:col>
      <xdr:colOff>600074</xdr:colOff>
      <xdr:row>3</xdr:row>
      <xdr:rowOff>28574</xdr:rowOff>
    </xdr:from>
    <xdr:to>
      <xdr:col>7</xdr:col>
      <xdr:colOff>116513</xdr:colOff>
      <xdr:row>5</xdr:row>
      <xdr:rowOff>152399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330CF328-9CC8-4313-BB77-135D8C2D5720}"/>
            </a:ext>
          </a:extLst>
        </xdr:cNvPr>
        <xdr:cNvSpPr/>
      </xdr:nvSpPr>
      <xdr:spPr>
        <a:xfrm>
          <a:off x="3343274" y="485774"/>
          <a:ext cx="2773989" cy="428625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602287</xdr:colOff>
      <xdr:row>0</xdr:row>
      <xdr:rowOff>38100</xdr:rowOff>
    </xdr:from>
    <xdr:to>
      <xdr:col>7</xdr:col>
      <xdr:colOff>126042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89D1128-EC09-4B35-85FF-C2C41884A45D}"/>
            </a:ext>
          </a:extLst>
        </xdr:cNvPr>
        <xdr:cNvSpPr/>
      </xdr:nvSpPr>
      <xdr:spPr>
        <a:xfrm>
          <a:off x="3421687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581025</xdr:colOff>
      <xdr:row>6</xdr:row>
      <xdr:rowOff>19050</xdr:rowOff>
    </xdr:from>
    <xdr:to>
      <xdr:col>7</xdr:col>
      <xdr:colOff>126037</xdr:colOff>
      <xdr:row>9</xdr:row>
      <xdr:rowOff>57149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1EBCA90-93EA-42D8-9C11-1D61E9A0458C}"/>
            </a:ext>
          </a:extLst>
        </xdr:cNvPr>
        <xdr:cNvSpPr/>
      </xdr:nvSpPr>
      <xdr:spPr>
        <a:xfrm>
          <a:off x="3400425" y="933450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4</xdr:col>
      <xdr:colOff>600074</xdr:colOff>
      <xdr:row>3</xdr:row>
      <xdr:rowOff>28574</xdr:rowOff>
    </xdr:from>
    <xdr:to>
      <xdr:col>7</xdr:col>
      <xdr:colOff>116513</xdr:colOff>
      <xdr:row>5</xdr:row>
      <xdr:rowOff>152399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1668385-28FF-4916-A070-EC11B5A316E4}"/>
            </a:ext>
          </a:extLst>
        </xdr:cNvPr>
        <xdr:cNvSpPr/>
      </xdr:nvSpPr>
      <xdr:spPr>
        <a:xfrm>
          <a:off x="3419474" y="485774"/>
          <a:ext cx="2773989" cy="428625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602287</xdr:colOff>
      <xdr:row>0</xdr:row>
      <xdr:rowOff>38100</xdr:rowOff>
    </xdr:from>
    <xdr:to>
      <xdr:col>7</xdr:col>
      <xdr:colOff>126042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4620A7A-CF12-4BE8-9089-FD9481A02FCE}"/>
            </a:ext>
          </a:extLst>
        </xdr:cNvPr>
        <xdr:cNvSpPr/>
      </xdr:nvSpPr>
      <xdr:spPr>
        <a:xfrm>
          <a:off x="3421687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581025</xdr:colOff>
      <xdr:row>6</xdr:row>
      <xdr:rowOff>19050</xdr:rowOff>
    </xdr:from>
    <xdr:to>
      <xdr:col>7</xdr:col>
      <xdr:colOff>126037</xdr:colOff>
      <xdr:row>9</xdr:row>
      <xdr:rowOff>57149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3552C45-B01C-45C7-90C3-85CA09EB5455}"/>
            </a:ext>
          </a:extLst>
        </xdr:cNvPr>
        <xdr:cNvSpPr/>
      </xdr:nvSpPr>
      <xdr:spPr>
        <a:xfrm>
          <a:off x="3400425" y="933450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4</xdr:col>
      <xdr:colOff>600074</xdr:colOff>
      <xdr:row>3</xdr:row>
      <xdr:rowOff>28574</xdr:rowOff>
    </xdr:from>
    <xdr:to>
      <xdr:col>7</xdr:col>
      <xdr:colOff>116513</xdr:colOff>
      <xdr:row>5</xdr:row>
      <xdr:rowOff>152399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2F9E1D6-F094-4FF3-AF4A-1DD85C85612C}"/>
            </a:ext>
          </a:extLst>
        </xdr:cNvPr>
        <xdr:cNvSpPr/>
      </xdr:nvSpPr>
      <xdr:spPr>
        <a:xfrm>
          <a:off x="3419474" y="485774"/>
          <a:ext cx="2773989" cy="428625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602287</xdr:colOff>
      <xdr:row>0</xdr:row>
      <xdr:rowOff>38100</xdr:rowOff>
    </xdr:from>
    <xdr:to>
      <xdr:col>7</xdr:col>
      <xdr:colOff>126042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EA9D157-E78F-4E0B-A79A-2FE49E510B3A}"/>
            </a:ext>
          </a:extLst>
        </xdr:cNvPr>
        <xdr:cNvSpPr/>
      </xdr:nvSpPr>
      <xdr:spPr>
        <a:xfrm>
          <a:off x="3421687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581025</xdr:colOff>
      <xdr:row>6</xdr:row>
      <xdr:rowOff>19050</xdr:rowOff>
    </xdr:from>
    <xdr:to>
      <xdr:col>7</xdr:col>
      <xdr:colOff>126037</xdr:colOff>
      <xdr:row>9</xdr:row>
      <xdr:rowOff>57149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5DF42FF-CE3F-4F3B-83FC-71EEC51F60D8}"/>
            </a:ext>
          </a:extLst>
        </xdr:cNvPr>
        <xdr:cNvSpPr/>
      </xdr:nvSpPr>
      <xdr:spPr>
        <a:xfrm>
          <a:off x="3400425" y="933450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4</xdr:col>
      <xdr:colOff>600074</xdr:colOff>
      <xdr:row>3</xdr:row>
      <xdr:rowOff>28574</xdr:rowOff>
    </xdr:from>
    <xdr:to>
      <xdr:col>7</xdr:col>
      <xdr:colOff>116513</xdr:colOff>
      <xdr:row>5</xdr:row>
      <xdr:rowOff>152399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EEFA0724-6D16-4C49-966C-FA643C8D732C}"/>
            </a:ext>
          </a:extLst>
        </xdr:cNvPr>
        <xdr:cNvSpPr/>
      </xdr:nvSpPr>
      <xdr:spPr>
        <a:xfrm>
          <a:off x="3419474" y="485774"/>
          <a:ext cx="2773989" cy="428625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602287</xdr:colOff>
      <xdr:row>0</xdr:row>
      <xdr:rowOff>38100</xdr:rowOff>
    </xdr:from>
    <xdr:to>
      <xdr:col>7</xdr:col>
      <xdr:colOff>126042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5AE7852-F840-4C32-928E-ACD2AA3089C8}"/>
            </a:ext>
          </a:extLst>
        </xdr:cNvPr>
        <xdr:cNvSpPr/>
      </xdr:nvSpPr>
      <xdr:spPr>
        <a:xfrm>
          <a:off x="3421687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581025</xdr:colOff>
      <xdr:row>6</xdr:row>
      <xdr:rowOff>19050</xdr:rowOff>
    </xdr:from>
    <xdr:to>
      <xdr:col>7</xdr:col>
      <xdr:colOff>126037</xdr:colOff>
      <xdr:row>9</xdr:row>
      <xdr:rowOff>57149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63EB30A-D711-4783-AA31-55218850D566}"/>
            </a:ext>
          </a:extLst>
        </xdr:cNvPr>
        <xdr:cNvSpPr/>
      </xdr:nvSpPr>
      <xdr:spPr>
        <a:xfrm>
          <a:off x="3400425" y="933450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Physical sexual assault</a:t>
          </a:r>
        </a:p>
      </xdr:txBody>
    </xdr:sp>
    <xdr:clientData/>
  </xdr:twoCellAnchor>
  <xdr:twoCellAnchor>
    <xdr:from>
      <xdr:col>4</xdr:col>
      <xdr:colOff>600074</xdr:colOff>
      <xdr:row>3</xdr:row>
      <xdr:rowOff>28574</xdr:rowOff>
    </xdr:from>
    <xdr:to>
      <xdr:col>7</xdr:col>
      <xdr:colOff>116513</xdr:colOff>
      <xdr:row>5</xdr:row>
      <xdr:rowOff>152399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AAFB2C47-3FBC-4FA5-AF94-E94C8488A2A7}"/>
            </a:ext>
          </a:extLst>
        </xdr:cNvPr>
        <xdr:cNvSpPr/>
      </xdr:nvSpPr>
      <xdr:spPr>
        <a:xfrm>
          <a:off x="3419474" y="485774"/>
          <a:ext cx="2773989" cy="428625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495301</xdr:colOff>
      <xdr:row>6</xdr:row>
      <xdr:rowOff>19051</xdr:rowOff>
    </xdr:from>
    <xdr:to>
      <xdr:col>9</xdr:col>
      <xdr:colOff>126038</xdr:colOff>
      <xdr:row>9</xdr:row>
      <xdr:rowOff>57150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C39BEB6-CAF3-49A8-97A5-1C705363547E}"/>
            </a:ext>
          </a:extLst>
        </xdr:cNvPr>
        <xdr:cNvSpPr/>
      </xdr:nvSpPr>
      <xdr:spPr>
        <a:xfrm>
          <a:off x="3933826" y="933451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bukan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Non-physical sexual assault</a:t>
          </a:r>
        </a:p>
      </xdr:txBody>
    </xdr:sp>
    <xdr:clientData/>
  </xdr:twoCellAnchor>
  <xdr:twoCellAnchor>
    <xdr:from>
      <xdr:col>6</xdr:col>
      <xdr:colOff>516562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E55C310-FDB6-4589-AB31-6022DDD59491}"/>
            </a:ext>
          </a:extLst>
        </xdr:cNvPr>
        <xdr:cNvSpPr/>
      </xdr:nvSpPr>
      <xdr:spPr>
        <a:xfrm>
          <a:off x="3955087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6</xdr:col>
      <xdr:colOff>514350</xdr:colOff>
      <xdr:row>3</xdr:row>
      <xdr:rowOff>38101</xdr:rowOff>
    </xdr:from>
    <xdr:to>
      <xdr:col>9</xdr:col>
      <xdr:colOff>116514</xdr:colOff>
      <xdr:row>5</xdr:row>
      <xdr:rowOff>142875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AD3EF515-45C1-4637-9139-DDF344A9C4C8}"/>
            </a:ext>
          </a:extLst>
        </xdr:cNvPr>
        <xdr:cNvSpPr/>
      </xdr:nvSpPr>
      <xdr:spPr>
        <a:xfrm>
          <a:off x="3952875" y="495301"/>
          <a:ext cx="2773989" cy="40957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495301</xdr:colOff>
      <xdr:row>6</xdr:row>
      <xdr:rowOff>19051</xdr:rowOff>
    </xdr:from>
    <xdr:to>
      <xdr:col>9</xdr:col>
      <xdr:colOff>126038</xdr:colOff>
      <xdr:row>9</xdr:row>
      <xdr:rowOff>57150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B91676E-308B-468C-89F3-4D588153EB77}"/>
            </a:ext>
          </a:extLst>
        </xdr:cNvPr>
        <xdr:cNvSpPr/>
      </xdr:nvSpPr>
      <xdr:spPr>
        <a:xfrm>
          <a:off x="3933826" y="933451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bukan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Non-physical sexual assault</a:t>
          </a:r>
        </a:p>
      </xdr:txBody>
    </xdr:sp>
    <xdr:clientData/>
  </xdr:twoCellAnchor>
  <xdr:twoCellAnchor>
    <xdr:from>
      <xdr:col>6</xdr:col>
      <xdr:colOff>516562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694358C-A172-4967-A04A-68E818652992}"/>
            </a:ext>
          </a:extLst>
        </xdr:cNvPr>
        <xdr:cNvSpPr/>
      </xdr:nvSpPr>
      <xdr:spPr>
        <a:xfrm>
          <a:off x="3955087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6</xdr:col>
      <xdr:colOff>514350</xdr:colOff>
      <xdr:row>3</xdr:row>
      <xdr:rowOff>38101</xdr:rowOff>
    </xdr:from>
    <xdr:to>
      <xdr:col>9</xdr:col>
      <xdr:colOff>116514</xdr:colOff>
      <xdr:row>5</xdr:row>
      <xdr:rowOff>142875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1029BD8E-87A6-4949-96AD-F52A8A08D61E}"/>
            </a:ext>
          </a:extLst>
        </xdr:cNvPr>
        <xdr:cNvSpPr/>
      </xdr:nvSpPr>
      <xdr:spPr>
        <a:xfrm>
          <a:off x="3952875" y="495301"/>
          <a:ext cx="2773989" cy="40957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619126</xdr:colOff>
      <xdr:row>6</xdr:row>
      <xdr:rowOff>1</xdr:rowOff>
    </xdr:from>
    <xdr:to>
      <xdr:col>9</xdr:col>
      <xdr:colOff>135563</xdr:colOff>
      <xdr:row>9</xdr:row>
      <xdr:rowOff>38100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D7F9F9A-C2B9-45C3-91DE-1FF945E3D1A7}"/>
            </a:ext>
          </a:extLst>
        </xdr:cNvPr>
        <xdr:cNvSpPr/>
      </xdr:nvSpPr>
      <xdr:spPr>
        <a:xfrm>
          <a:off x="4057651" y="914401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</a:t>
          </a:r>
          <a:r>
            <a:rPr lang="en-MY" sz="800" b="1" i="0" baseline="0">
              <a:latin typeface="Century Gothic" panose="020B0502020202020204" pitchFamily="34" charset="0"/>
            </a:rPr>
            <a:t> bukan fizikal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Non-physical sexual assault</a:t>
          </a:r>
        </a:p>
      </xdr:txBody>
    </xdr:sp>
    <xdr:clientData/>
  </xdr:twoCellAnchor>
  <xdr:twoCellAnchor>
    <xdr:from>
      <xdr:col>6</xdr:col>
      <xdr:colOff>640387</xdr:colOff>
      <xdr:row>0</xdr:row>
      <xdr:rowOff>19050</xdr:rowOff>
    </xdr:from>
    <xdr:to>
      <xdr:col>9</xdr:col>
      <xdr:colOff>135567</xdr:colOff>
      <xdr:row>2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CE89B45-9943-46B7-9A79-0FAAB4C8B554}"/>
            </a:ext>
          </a:extLst>
        </xdr:cNvPr>
        <xdr:cNvSpPr/>
      </xdr:nvSpPr>
      <xdr:spPr>
        <a:xfrm>
          <a:off x="4078912" y="1905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6</xdr:col>
      <xdr:colOff>638175</xdr:colOff>
      <xdr:row>3</xdr:row>
      <xdr:rowOff>19051</xdr:rowOff>
    </xdr:from>
    <xdr:to>
      <xdr:col>9</xdr:col>
      <xdr:colOff>126039</xdr:colOff>
      <xdr:row>5</xdr:row>
      <xdr:rowOff>123825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567512B8-9439-4773-BF74-864223EFD648}"/>
            </a:ext>
          </a:extLst>
        </xdr:cNvPr>
        <xdr:cNvSpPr/>
      </xdr:nvSpPr>
      <xdr:spPr>
        <a:xfrm>
          <a:off x="4076700" y="476251"/>
          <a:ext cx="2773989" cy="40957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47625</xdr:rowOff>
    </xdr:from>
    <xdr:to>
      <xdr:col>7</xdr:col>
      <xdr:colOff>116517</xdr:colOff>
      <xdr:row>3</xdr:row>
      <xdr:rowOff>9525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C610CFA2-D8D0-4BA6-A4BE-19035BFB1521}"/>
            </a:ext>
          </a:extLst>
        </xdr:cNvPr>
        <xdr:cNvSpPr/>
      </xdr:nvSpPr>
      <xdr:spPr>
        <a:xfrm>
          <a:off x="3295650" y="47625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945187</xdr:colOff>
      <xdr:row>0</xdr:row>
      <xdr:rowOff>19050</xdr:rowOff>
    </xdr:from>
    <xdr:to>
      <xdr:col>7</xdr:col>
      <xdr:colOff>126042</xdr:colOff>
      <xdr:row>2</xdr:row>
      <xdr:rowOff>133350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B2D5355-581C-413E-A744-7E4B845881B8}"/>
            </a:ext>
          </a:extLst>
        </xdr:cNvPr>
        <xdr:cNvSpPr/>
      </xdr:nvSpPr>
      <xdr:spPr>
        <a:xfrm>
          <a:off x="3888412" y="1905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923925</xdr:colOff>
      <xdr:row>5</xdr:row>
      <xdr:rowOff>142875</xdr:rowOff>
    </xdr:from>
    <xdr:to>
      <xdr:col>7</xdr:col>
      <xdr:colOff>126037</xdr:colOff>
      <xdr:row>9</xdr:row>
      <xdr:rowOff>28574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DB5E582-B8A6-4F8F-B0A5-4EE03885E306}"/>
            </a:ext>
          </a:extLst>
        </xdr:cNvPr>
        <xdr:cNvSpPr/>
      </xdr:nvSpPr>
      <xdr:spPr>
        <a:xfrm>
          <a:off x="3867150" y="904875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 bukan fizikal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Non-physical sexual assault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ult</a:t>
          </a:r>
        </a:p>
      </xdr:txBody>
    </xdr:sp>
    <xdr:clientData/>
  </xdr:twoCellAnchor>
  <xdr:twoCellAnchor>
    <xdr:from>
      <xdr:col>4</xdr:col>
      <xdr:colOff>942974</xdr:colOff>
      <xdr:row>2</xdr:row>
      <xdr:rowOff>152399</xdr:rowOff>
    </xdr:from>
    <xdr:to>
      <xdr:col>7</xdr:col>
      <xdr:colOff>116513</xdr:colOff>
      <xdr:row>5</xdr:row>
      <xdr:rowOff>104774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CD77375D-837C-4DF8-8AA0-D0F7C04B5FB6}"/>
            </a:ext>
          </a:extLst>
        </xdr:cNvPr>
        <xdr:cNvSpPr/>
      </xdr:nvSpPr>
      <xdr:spPr>
        <a:xfrm>
          <a:off x="3886199" y="457199"/>
          <a:ext cx="2773989" cy="409575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945187</xdr:colOff>
      <xdr:row>0</xdr:row>
      <xdr:rowOff>19050</xdr:rowOff>
    </xdr:from>
    <xdr:to>
      <xdr:col>7</xdr:col>
      <xdr:colOff>126042</xdr:colOff>
      <xdr:row>2</xdr:row>
      <xdr:rowOff>133350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74C19BAC-8A2D-4D6C-B1CE-211E12051F54}"/>
            </a:ext>
          </a:extLst>
        </xdr:cNvPr>
        <xdr:cNvSpPr/>
      </xdr:nvSpPr>
      <xdr:spPr>
        <a:xfrm>
          <a:off x="3888412" y="19050"/>
          <a:ext cx="283845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923925</xdr:colOff>
      <xdr:row>5</xdr:row>
      <xdr:rowOff>142875</xdr:rowOff>
    </xdr:from>
    <xdr:to>
      <xdr:col>7</xdr:col>
      <xdr:colOff>126037</xdr:colOff>
      <xdr:row>9</xdr:row>
      <xdr:rowOff>28574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98CA341-6197-41A7-9C45-D14813652028}"/>
            </a:ext>
          </a:extLst>
        </xdr:cNvPr>
        <xdr:cNvSpPr/>
      </xdr:nvSpPr>
      <xdr:spPr>
        <a:xfrm>
          <a:off x="3867150" y="904875"/>
          <a:ext cx="285971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 bukan fizikal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Non-physical sexual assault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ult</a:t>
          </a:r>
        </a:p>
      </xdr:txBody>
    </xdr:sp>
    <xdr:clientData/>
  </xdr:twoCellAnchor>
  <xdr:twoCellAnchor>
    <xdr:from>
      <xdr:col>4</xdr:col>
      <xdr:colOff>942974</xdr:colOff>
      <xdr:row>2</xdr:row>
      <xdr:rowOff>152399</xdr:rowOff>
    </xdr:from>
    <xdr:to>
      <xdr:col>7</xdr:col>
      <xdr:colOff>116513</xdr:colOff>
      <xdr:row>5</xdr:row>
      <xdr:rowOff>104774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D1BCDF4-CC05-4753-9FBE-8BFD1603BFAC}"/>
            </a:ext>
          </a:extLst>
        </xdr:cNvPr>
        <xdr:cNvSpPr/>
      </xdr:nvSpPr>
      <xdr:spPr>
        <a:xfrm>
          <a:off x="3886199" y="457199"/>
          <a:ext cx="2831139" cy="409575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945187</xdr:colOff>
      <xdr:row>0</xdr:row>
      <xdr:rowOff>19050</xdr:rowOff>
    </xdr:from>
    <xdr:to>
      <xdr:col>7</xdr:col>
      <xdr:colOff>126042</xdr:colOff>
      <xdr:row>2</xdr:row>
      <xdr:rowOff>133350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EB5FFCD-5439-4236-A6DE-402D781EDC04}"/>
            </a:ext>
          </a:extLst>
        </xdr:cNvPr>
        <xdr:cNvSpPr/>
      </xdr:nvSpPr>
      <xdr:spPr>
        <a:xfrm>
          <a:off x="3888412" y="19050"/>
          <a:ext cx="283845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923925</xdr:colOff>
      <xdr:row>5</xdr:row>
      <xdr:rowOff>142875</xdr:rowOff>
    </xdr:from>
    <xdr:to>
      <xdr:col>7</xdr:col>
      <xdr:colOff>126037</xdr:colOff>
      <xdr:row>9</xdr:row>
      <xdr:rowOff>28574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F581C92-0D42-4B84-A635-E36546BE7508}"/>
            </a:ext>
          </a:extLst>
        </xdr:cNvPr>
        <xdr:cNvSpPr/>
      </xdr:nvSpPr>
      <xdr:spPr>
        <a:xfrm>
          <a:off x="3867150" y="904875"/>
          <a:ext cx="285971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 bukan fizikal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Non-physical sexual assault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ult</a:t>
          </a:r>
        </a:p>
      </xdr:txBody>
    </xdr:sp>
    <xdr:clientData/>
  </xdr:twoCellAnchor>
  <xdr:twoCellAnchor>
    <xdr:from>
      <xdr:col>4</xdr:col>
      <xdr:colOff>942974</xdr:colOff>
      <xdr:row>2</xdr:row>
      <xdr:rowOff>152399</xdr:rowOff>
    </xdr:from>
    <xdr:to>
      <xdr:col>7</xdr:col>
      <xdr:colOff>116513</xdr:colOff>
      <xdr:row>5</xdr:row>
      <xdr:rowOff>104774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B6C6E01C-CBBB-48E3-A2BF-07C111D7061C}"/>
            </a:ext>
          </a:extLst>
        </xdr:cNvPr>
        <xdr:cNvSpPr/>
      </xdr:nvSpPr>
      <xdr:spPr>
        <a:xfrm>
          <a:off x="3886199" y="457199"/>
          <a:ext cx="2831139" cy="409575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764212</xdr:colOff>
      <xdr:row>0</xdr:row>
      <xdr:rowOff>38100</xdr:rowOff>
    </xdr:from>
    <xdr:to>
      <xdr:col>7</xdr:col>
      <xdr:colOff>116517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AD4897E-D118-456B-858E-4D865A623953}"/>
            </a:ext>
          </a:extLst>
        </xdr:cNvPr>
        <xdr:cNvSpPr/>
      </xdr:nvSpPr>
      <xdr:spPr>
        <a:xfrm>
          <a:off x="3659812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742950</xdr:colOff>
      <xdr:row>6</xdr:row>
      <xdr:rowOff>0</xdr:rowOff>
    </xdr:from>
    <xdr:to>
      <xdr:col>7</xdr:col>
      <xdr:colOff>116512</xdr:colOff>
      <xdr:row>9</xdr:row>
      <xdr:rowOff>38099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0846FA4-EC3C-4CB0-A129-C39DCC08A7EC}"/>
            </a:ext>
          </a:extLst>
        </xdr:cNvPr>
        <xdr:cNvSpPr/>
      </xdr:nvSpPr>
      <xdr:spPr>
        <a:xfrm>
          <a:off x="3638550" y="914400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 bukan fizikal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Non-physical sexual assault</a:t>
          </a:r>
        </a:p>
      </xdr:txBody>
    </xdr:sp>
    <xdr:clientData/>
  </xdr:twoCellAnchor>
  <xdr:twoCellAnchor>
    <xdr:from>
      <xdr:col>4</xdr:col>
      <xdr:colOff>761999</xdr:colOff>
      <xdr:row>3</xdr:row>
      <xdr:rowOff>28575</xdr:rowOff>
    </xdr:from>
    <xdr:to>
      <xdr:col>7</xdr:col>
      <xdr:colOff>106988</xdr:colOff>
      <xdr:row>5</xdr:row>
      <xdr:rowOff>114301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BF0265D-ADC7-45AD-A00C-CA8B4ECC593A}"/>
            </a:ext>
          </a:extLst>
        </xdr:cNvPr>
        <xdr:cNvSpPr/>
      </xdr:nvSpPr>
      <xdr:spPr>
        <a:xfrm>
          <a:off x="3657599" y="485775"/>
          <a:ext cx="2773989" cy="390526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764212</xdr:colOff>
      <xdr:row>0</xdr:row>
      <xdr:rowOff>38100</xdr:rowOff>
    </xdr:from>
    <xdr:to>
      <xdr:col>7</xdr:col>
      <xdr:colOff>116517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2DDA6B2-7CB3-4729-9130-970CB1E29F30}"/>
            </a:ext>
          </a:extLst>
        </xdr:cNvPr>
        <xdr:cNvSpPr/>
      </xdr:nvSpPr>
      <xdr:spPr>
        <a:xfrm>
          <a:off x="3650287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742950</xdr:colOff>
      <xdr:row>6</xdr:row>
      <xdr:rowOff>0</xdr:rowOff>
    </xdr:from>
    <xdr:to>
      <xdr:col>7</xdr:col>
      <xdr:colOff>116512</xdr:colOff>
      <xdr:row>9</xdr:row>
      <xdr:rowOff>38099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4F1C8B0-3756-40BF-AE63-A76AAFF3E768}"/>
            </a:ext>
          </a:extLst>
        </xdr:cNvPr>
        <xdr:cNvSpPr/>
      </xdr:nvSpPr>
      <xdr:spPr>
        <a:xfrm>
          <a:off x="3629025" y="914400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 bukan fizikal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Non-physical sexual assault</a:t>
          </a:r>
        </a:p>
      </xdr:txBody>
    </xdr:sp>
    <xdr:clientData/>
  </xdr:twoCellAnchor>
  <xdr:twoCellAnchor>
    <xdr:from>
      <xdr:col>4</xdr:col>
      <xdr:colOff>761999</xdr:colOff>
      <xdr:row>3</xdr:row>
      <xdr:rowOff>28575</xdr:rowOff>
    </xdr:from>
    <xdr:to>
      <xdr:col>7</xdr:col>
      <xdr:colOff>106988</xdr:colOff>
      <xdr:row>5</xdr:row>
      <xdr:rowOff>114301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C301086-1B5D-4D3C-913D-EE29E8CF3932}"/>
            </a:ext>
          </a:extLst>
        </xdr:cNvPr>
        <xdr:cNvSpPr/>
      </xdr:nvSpPr>
      <xdr:spPr>
        <a:xfrm>
          <a:off x="3648074" y="485775"/>
          <a:ext cx="2773989" cy="390526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764212</xdr:colOff>
      <xdr:row>0</xdr:row>
      <xdr:rowOff>38100</xdr:rowOff>
    </xdr:from>
    <xdr:to>
      <xdr:col>7</xdr:col>
      <xdr:colOff>116517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33A94E9-4B35-4B5E-90E6-876ABF46BB9E}"/>
            </a:ext>
          </a:extLst>
        </xdr:cNvPr>
        <xdr:cNvSpPr/>
      </xdr:nvSpPr>
      <xdr:spPr>
        <a:xfrm>
          <a:off x="3650287" y="38100"/>
          <a:ext cx="2781305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4</xdr:col>
      <xdr:colOff>742950</xdr:colOff>
      <xdr:row>6</xdr:row>
      <xdr:rowOff>0</xdr:rowOff>
    </xdr:from>
    <xdr:to>
      <xdr:col>7</xdr:col>
      <xdr:colOff>116512</xdr:colOff>
      <xdr:row>9</xdr:row>
      <xdr:rowOff>38099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6F74F11-83EA-44A9-BC26-A878F9965AFA}"/>
            </a:ext>
          </a:extLst>
        </xdr:cNvPr>
        <xdr:cNvSpPr/>
      </xdr:nvSpPr>
      <xdr:spPr>
        <a:xfrm>
          <a:off x="3629025" y="914400"/>
          <a:ext cx="280256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 bukan fizikal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Non-physical sexual assault</a:t>
          </a:r>
        </a:p>
      </xdr:txBody>
    </xdr:sp>
    <xdr:clientData/>
  </xdr:twoCellAnchor>
  <xdr:twoCellAnchor>
    <xdr:from>
      <xdr:col>4</xdr:col>
      <xdr:colOff>761999</xdr:colOff>
      <xdr:row>3</xdr:row>
      <xdr:rowOff>28575</xdr:rowOff>
    </xdr:from>
    <xdr:to>
      <xdr:col>7</xdr:col>
      <xdr:colOff>106988</xdr:colOff>
      <xdr:row>5</xdr:row>
      <xdr:rowOff>114301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6237060-2E5D-41B1-AA66-7FDE839F1E45}"/>
            </a:ext>
          </a:extLst>
        </xdr:cNvPr>
        <xdr:cNvSpPr/>
      </xdr:nvSpPr>
      <xdr:spPr>
        <a:xfrm>
          <a:off x="3648074" y="485775"/>
          <a:ext cx="2773989" cy="390526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Serangan seksual/ </a:t>
          </a:r>
          <a:r>
            <a:rPr lang="en-MY" sz="800" b="0" i="1">
              <a:latin typeface="Century Gothic" panose="020B0502020202020204" pitchFamily="34" charset="0"/>
            </a:rPr>
            <a:t>Sexual assault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1047750</xdr:colOff>
      <xdr:row>3</xdr:row>
      <xdr:rowOff>19050</xdr:rowOff>
    </xdr:from>
    <xdr:to>
      <xdr:col>9</xdr:col>
      <xdr:colOff>116514</xdr:colOff>
      <xdr:row>6</xdr:row>
      <xdr:rowOff>114300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D4B53589-D7A3-4780-9A08-C28FF3977AEE}"/>
            </a:ext>
          </a:extLst>
        </xdr:cNvPr>
        <xdr:cNvSpPr/>
      </xdr:nvSpPr>
      <xdr:spPr>
        <a:xfrm>
          <a:off x="4486275" y="476250"/>
          <a:ext cx="22405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7</xdr:col>
      <xdr:colOff>9525</xdr:colOff>
      <xdr:row>0</xdr:row>
      <xdr:rowOff>28575</xdr:rowOff>
    </xdr:from>
    <xdr:to>
      <xdr:col>9</xdr:col>
      <xdr:colOff>126042</xdr:colOff>
      <xdr:row>2</xdr:row>
      <xdr:rowOff>142875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045B1404-6352-4DBA-A7D8-9922FA20C919}"/>
            </a:ext>
          </a:extLst>
        </xdr:cNvPr>
        <xdr:cNvSpPr/>
      </xdr:nvSpPr>
      <xdr:spPr>
        <a:xfrm>
          <a:off x="4505325" y="28575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1047750</xdr:colOff>
      <xdr:row>3</xdr:row>
      <xdr:rowOff>19050</xdr:rowOff>
    </xdr:from>
    <xdr:to>
      <xdr:col>9</xdr:col>
      <xdr:colOff>116514</xdr:colOff>
      <xdr:row>6</xdr:row>
      <xdr:rowOff>114300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12B5ED0-6D53-4637-8F03-16260764BF1B}"/>
            </a:ext>
          </a:extLst>
        </xdr:cNvPr>
        <xdr:cNvSpPr/>
      </xdr:nvSpPr>
      <xdr:spPr>
        <a:xfrm>
          <a:off x="4486275" y="476250"/>
          <a:ext cx="22405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7</xdr:col>
      <xdr:colOff>9525</xdr:colOff>
      <xdr:row>0</xdr:row>
      <xdr:rowOff>28575</xdr:rowOff>
    </xdr:from>
    <xdr:to>
      <xdr:col>9</xdr:col>
      <xdr:colOff>126042</xdr:colOff>
      <xdr:row>2</xdr:row>
      <xdr:rowOff>142875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268EF280-0FDE-4BA6-919C-68CF34370F92}"/>
            </a:ext>
          </a:extLst>
        </xdr:cNvPr>
        <xdr:cNvSpPr/>
      </xdr:nvSpPr>
      <xdr:spPr>
        <a:xfrm>
          <a:off x="4505325" y="28575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1047750</xdr:colOff>
      <xdr:row>3</xdr:row>
      <xdr:rowOff>19050</xdr:rowOff>
    </xdr:from>
    <xdr:to>
      <xdr:col>9</xdr:col>
      <xdr:colOff>116514</xdr:colOff>
      <xdr:row>6</xdr:row>
      <xdr:rowOff>114300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60DE344-A751-4726-B5C2-D97FA9B6F1E4}"/>
            </a:ext>
          </a:extLst>
        </xdr:cNvPr>
        <xdr:cNvSpPr/>
      </xdr:nvSpPr>
      <xdr:spPr>
        <a:xfrm>
          <a:off x="4486275" y="476250"/>
          <a:ext cx="22405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7</xdr:col>
      <xdr:colOff>9525</xdr:colOff>
      <xdr:row>0</xdr:row>
      <xdr:rowOff>28575</xdr:rowOff>
    </xdr:from>
    <xdr:to>
      <xdr:col>9</xdr:col>
      <xdr:colOff>126042</xdr:colOff>
      <xdr:row>2</xdr:row>
      <xdr:rowOff>142875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4C505BA9-2EF5-4469-AFB1-3174BC1E05FB}"/>
            </a:ext>
          </a:extLst>
        </xdr:cNvPr>
        <xdr:cNvSpPr/>
      </xdr:nvSpPr>
      <xdr:spPr>
        <a:xfrm>
          <a:off x="4505325" y="28575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1047750</xdr:colOff>
      <xdr:row>3</xdr:row>
      <xdr:rowOff>19050</xdr:rowOff>
    </xdr:from>
    <xdr:to>
      <xdr:col>9</xdr:col>
      <xdr:colOff>116514</xdr:colOff>
      <xdr:row>6</xdr:row>
      <xdr:rowOff>114300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AC97322D-C8F2-40C5-AA5F-ACD86CC5C003}"/>
            </a:ext>
          </a:extLst>
        </xdr:cNvPr>
        <xdr:cNvSpPr/>
      </xdr:nvSpPr>
      <xdr:spPr>
        <a:xfrm>
          <a:off x="4486275" y="476250"/>
          <a:ext cx="22405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7</xdr:col>
      <xdr:colOff>9525</xdr:colOff>
      <xdr:row>0</xdr:row>
      <xdr:rowOff>28575</xdr:rowOff>
    </xdr:from>
    <xdr:to>
      <xdr:col>9</xdr:col>
      <xdr:colOff>126042</xdr:colOff>
      <xdr:row>2</xdr:row>
      <xdr:rowOff>142875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F9C8898D-29B9-49BE-B507-F7D745B043C3}"/>
            </a:ext>
          </a:extLst>
        </xdr:cNvPr>
        <xdr:cNvSpPr/>
      </xdr:nvSpPr>
      <xdr:spPr>
        <a:xfrm>
          <a:off x="4505325" y="28575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0</xdr:row>
      <xdr:rowOff>38100</xdr:rowOff>
    </xdr:from>
    <xdr:to>
      <xdr:col>11</xdr:col>
      <xdr:colOff>126042</xdr:colOff>
      <xdr:row>3</xdr:row>
      <xdr:rowOff>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AD745324-0C95-4268-A793-6E781B7348CE}"/>
            </a:ext>
          </a:extLst>
        </xdr:cNvPr>
        <xdr:cNvSpPr/>
      </xdr:nvSpPr>
      <xdr:spPr>
        <a:xfrm>
          <a:off x="5200650" y="38100"/>
          <a:ext cx="21929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8</xdr:col>
      <xdr:colOff>452299</xdr:colOff>
      <xdr:row>3</xdr:row>
      <xdr:rowOff>28575</xdr:rowOff>
    </xdr:from>
    <xdr:to>
      <xdr:col>11</xdr:col>
      <xdr:colOff>116514</xdr:colOff>
      <xdr:row>6</xdr:row>
      <xdr:rowOff>9524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7FA037C-9DD3-4D48-8EDD-2DEEFCB1DEF9}"/>
            </a:ext>
          </a:extLst>
        </xdr:cNvPr>
        <xdr:cNvSpPr/>
      </xdr:nvSpPr>
      <xdr:spPr>
        <a:xfrm>
          <a:off x="5195749" y="485775"/>
          <a:ext cx="2188340" cy="43814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Rogol/ </a:t>
          </a:r>
          <a:r>
            <a:rPr lang="en-MY" sz="800" b="0" i="1">
              <a:latin typeface="Century Gothic" panose="020B0502020202020204" pitchFamily="34" charset="0"/>
            </a:rPr>
            <a:t>Rape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1047750</xdr:colOff>
      <xdr:row>3</xdr:row>
      <xdr:rowOff>19050</xdr:rowOff>
    </xdr:from>
    <xdr:to>
      <xdr:col>9</xdr:col>
      <xdr:colOff>116514</xdr:colOff>
      <xdr:row>6</xdr:row>
      <xdr:rowOff>114300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942B4C04-B54A-4548-8711-35C585175FCB}"/>
            </a:ext>
          </a:extLst>
        </xdr:cNvPr>
        <xdr:cNvSpPr/>
      </xdr:nvSpPr>
      <xdr:spPr>
        <a:xfrm>
          <a:off x="4486275" y="476250"/>
          <a:ext cx="22405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7</xdr:col>
      <xdr:colOff>9525</xdr:colOff>
      <xdr:row>0</xdr:row>
      <xdr:rowOff>28575</xdr:rowOff>
    </xdr:from>
    <xdr:to>
      <xdr:col>9</xdr:col>
      <xdr:colOff>126042</xdr:colOff>
      <xdr:row>2</xdr:row>
      <xdr:rowOff>142875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D65D3286-1B5D-4089-8025-90B448C0138F}"/>
            </a:ext>
          </a:extLst>
        </xdr:cNvPr>
        <xdr:cNvSpPr/>
      </xdr:nvSpPr>
      <xdr:spPr>
        <a:xfrm>
          <a:off x="4505325" y="28575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85725</xdr:rowOff>
    </xdr:from>
    <xdr:to>
      <xdr:col>7</xdr:col>
      <xdr:colOff>116514</xdr:colOff>
      <xdr:row>7</xdr:row>
      <xdr:rowOff>28575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44399703-1BC2-494B-AF7B-FBE87B9C16B6}"/>
            </a:ext>
          </a:extLst>
        </xdr:cNvPr>
        <xdr:cNvSpPr/>
      </xdr:nvSpPr>
      <xdr:spPr>
        <a:xfrm>
          <a:off x="4448175" y="485775"/>
          <a:ext cx="22405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5</xdr:col>
      <xdr:colOff>333375</xdr:colOff>
      <xdr:row>0</xdr:row>
      <xdr:rowOff>38100</xdr:rowOff>
    </xdr:from>
    <xdr:to>
      <xdr:col>7</xdr:col>
      <xdr:colOff>126042</xdr:colOff>
      <xdr:row>3</xdr:row>
      <xdr:rowOff>57150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15B1CD5A-CDD3-41F7-A311-B0BF896BB35F}"/>
            </a:ext>
          </a:extLst>
        </xdr:cNvPr>
        <xdr:cNvSpPr/>
      </xdr:nvSpPr>
      <xdr:spPr>
        <a:xfrm>
          <a:off x="4467225" y="38100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85725</xdr:rowOff>
    </xdr:from>
    <xdr:to>
      <xdr:col>7</xdr:col>
      <xdr:colOff>116514</xdr:colOff>
      <xdr:row>7</xdr:row>
      <xdr:rowOff>28575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5150DFA-18C7-4EB8-A3BD-CE04B1681A02}"/>
            </a:ext>
          </a:extLst>
        </xdr:cNvPr>
        <xdr:cNvSpPr/>
      </xdr:nvSpPr>
      <xdr:spPr>
        <a:xfrm>
          <a:off x="4448175" y="485775"/>
          <a:ext cx="22405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5</xdr:col>
      <xdr:colOff>333375</xdr:colOff>
      <xdr:row>0</xdr:row>
      <xdr:rowOff>38100</xdr:rowOff>
    </xdr:from>
    <xdr:to>
      <xdr:col>7</xdr:col>
      <xdr:colOff>126042</xdr:colOff>
      <xdr:row>3</xdr:row>
      <xdr:rowOff>57150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C0B32324-CB1C-4594-925D-5AE92F0F0851}"/>
            </a:ext>
          </a:extLst>
        </xdr:cNvPr>
        <xdr:cNvSpPr/>
      </xdr:nvSpPr>
      <xdr:spPr>
        <a:xfrm>
          <a:off x="4467225" y="38100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85725</xdr:rowOff>
    </xdr:from>
    <xdr:to>
      <xdr:col>7</xdr:col>
      <xdr:colOff>116514</xdr:colOff>
      <xdr:row>7</xdr:row>
      <xdr:rowOff>28575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29B7239-FBD8-4673-A1F8-E06394DE41B2}"/>
            </a:ext>
          </a:extLst>
        </xdr:cNvPr>
        <xdr:cNvSpPr/>
      </xdr:nvSpPr>
      <xdr:spPr>
        <a:xfrm>
          <a:off x="4448175" y="485775"/>
          <a:ext cx="22405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5</xdr:col>
      <xdr:colOff>333375</xdr:colOff>
      <xdr:row>0</xdr:row>
      <xdr:rowOff>38100</xdr:rowOff>
    </xdr:from>
    <xdr:to>
      <xdr:col>7</xdr:col>
      <xdr:colOff>126042</xdr:colOff>
      <xdr:row>3</xdr:row>
      <xdr:rowOff>57150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CDE1BD6E-A4CC-42A2-9135-6D5F510BCBC4}"/>
            </a:ext>
          </a:extLst>
        </xdr:cNvPr>
        <xdr:cNvSpPr/>
      </xdr:nvSpPr>
      <xdr:spPr>
        <a:xfrm>
          <a:off x="4467225" y="38100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85725</xdr:rowOff>
    </xdr:from>
    <xdr:to>
      <xdr:col>7</xdr:col>
      <xdr:colOff>116514</xdr:colOff>
      <xdr:row>7</xdr:row>
      <xdr:rowOff>28575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58055ECE-6A98-4EC1-BF12-3AB825FBC62C}"/>
            </a:ext>
          </a:extLst>
        </xdr:cNvPr>
        <xdr:cNvSpPr/>
      </xdr:nvSpPr>
      <xdr:spPr>
        <a:xfrm>
          <a:off x="4448175" y="485775"/>
          <a:ext cx="22405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5</xdr:col>
      <xdr:colOff>333375</xdr:colOff>
      <xdr:row>0</xdr:row>
      <xdr:rowOff>38100</xdr:rowOff>
    </xdr:from>
    <xdr:to>
      <xdr:col>7</xdr:col>
      <xdr:colOff>126042</xdr:colOff>
      <xdr:row>3</xdr:row>
      <xdr:rowOff>57150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CEC1A622-57CA-48F3-8999-0A195C272A7D}"/>
            </a:ext>
          </a:extLst>
        </xdr:cNvPr>
        <xdr:cNvSpPr/>
      </xdr:nvSpPr>
      <xdr:spPr>
        <a:xfrm>
          <a:off x="4467225" y="38100"/>
          <a:ext cx="22310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85725</xdr:rowOff>
    </xdr:from>
    <xdr:to>
      <xdr:col>7</xdr:col>
      <xdr:colOff>116514</xdr:colOff>
      <xdr:row>7</xdr:row>
      <xdr:rowOff>28575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2C495824-64EB-4C7D-82EF-91E7C9B66D2E}"/>
            </a:ext>
          </a:extLst>
        </xdr:cNvPr>
        <xdr:cNvSpPr/>
      </xdr:nvSpPr>
      <xdr:spPr>
        <a:xfrm>
          <a:off x="4324350" y="485775"/>
          <a:ext cx="19738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5</xdr:col>
      <xdr:colOff>333375</xdr:colOff>
      <xdr:row>0</xdr:row>
      <xdr:rowOff>38100</xdr:rowOff>
    </xdr:from>
    <xdr:to>
      <xdr:col>7</xdr:col>
      <xdr:colOff>126042</xdr:colOff>
      <xdr:row>3</xdr:row>
      <xdr:rowOff>57150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E1B1F3F2-CF02-4F06-8140-5D998409F3D5}"/>
            </a:ext>
          </a:extLst>
        </xdr:cNvPr>
        <xdr:cNvSpPr/>
      </xdr:nvSpPr>
      <xdr:spPr>
        <a:xfrm>
          <a:off x="4343400" y="38100"/>
          <a:ext cx="19643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85725</xdr:rowOff>
    </xdr:from>
    <xdr:to>
      <xdr:col>7</xdr:col>
      <xdr:colOff>116514</xdr:colOff>
      <xdr:row>7</xdr:row>
      <xdr:rowOff>28575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DE791A88-9061-4C5F-BD7D-65E5772A0D8A}"/>
            </a:ext>
          </a:extLst>
        </xdr:cNvPr>
        <xdr:cNvSpPr/>
      </xdr:nvSpPr>
      <xdr:spPr>
        <a:xfrm>
          <a:off x="4219575" y="485775"/>
          <a:ext cx="19738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5</xdr:col>
      <xdr:colOff>333375</xdr:colOff>
      <xdr:row>0</xdr:row>
      <xdr:rowOff>38100</xdr:rowOff>
    </xdr:from>
    <xdr:to>
      <xdr:col>7</xdr:col>
      <xdr:colOff>126042</xdr:colOff>
      <xdr:row>3</xdr:row>
      <xdr:rowOff>57150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1D42ADD9-5D16-4E48-BF16-A1D8C8BD5C52}"/>
            </a:ext>
          </a:extLst>
        </xdr:cNvPr>
        <xdr:cNvSpPr/>
      </xdr:nvSpPr>
      <xdr:spPr>
        <a:xfrm>
          <a:off x="4238625" y="38100"/>
          <a:ext cx="19643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85725</xdr:rowOff>
    </xdr:from>
    <xdr:to>
      <xdr:col>7</xdr:col>
      <xdr:colOff>116514</xdr:colOff>
      <xdr:row>7</xdr:row>
      <xdr:rowOff>28575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928159F-F949-4B8F-8C5C-FEFEBBD3B5AA}"/>
            </a:ext>
          </a:extLst>
        </xdr:cNvPr>
        <xdr:cNvSpPr/>
      </xdr:nvSpPr>
      <xdr:spPr>
        <a:xfrm>
          <a:off x="4219575" y="485775"/>
          <a:ext cx="19738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5</xdr:col>
      <xdr:colOff>333375</xdr:colOff>
      <xdr:row>0</xdr:row>
      <xdr:rowOff>38100</xdr:rowOff>
    </xdr:from>
    <xdr:to>
      <xdr:col>7</xdr:col>
      <xdr:colOff>126042</xdr:colOff>
      <xdr:row>3</xdr:row>
      <xdr:rowOff>57150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82308D7-F030-4422-9712-094F216C8D32}"/>
            </a:ext>
          </a:extLst>
        </xdr:cNvPr>
        <xdr:cNvSpPr/>
      </xdr:nvSpPr>
      <xdr:spPr>
        <a:xfrm>
          <a:off x="4238625" y="38100"/>
          <a:ext cx="19643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85725</xdr:rowOff>
    </xdr:from>
    <xdr:to>
      <xdr:col>7</xdr:col>
      <xdr:colOff>116514</xdr:colOff>
      <xdr:row>7</xdr:row>
      <xdr:rowOff>28575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021A69D-8E08-4CF8-B629-A9D63AEA36C0}"/>
            </a:ext>
          </a:extLst>
        </xdr:cNvPr>
        <xdr:cNvSpPr/>
      </xdr:nvSpPr>
      <xdr:spPr>
        <a:xfrm>
          <a:off x="4219575" y="485775"/>
          <a:ext cx="1973889" cy="55245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03022: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Eksploitasi seksual kanak-kanak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Sexual exploitation of children</a:t>
          </a:r>
        </a:p>
      </xdr:txBody>
    </xdr:sp>
    <xdr:clientData/>
  </xdr:twoCellAnchor>
  <xdr:twoCellAnchor>
    <xdr:from>
      <xdr:col>5</xdr:col>
      <xdr:colOff>333375</xdr:colOff>
      <xdr:row>0</xdr:row>
      <xdr:rowOff>38100</xdr:rowOff>
    </xdr:from>
    <xdr:to>
      <xdr:col>7</xdr:col>
      <xdr:colOff>126042</xdr:colOff>
      <xdr:row>3</xdr:row>
      <xdr:rowOff>57150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A85E3863-0796-4D92-ADB1-0434E6869799}"/>
            </a:ext>
          </a:extLst>
        </xdr:cNvPr>
        <xdr:cNvSpPr/>
      </xdr:nvSpPr>
      <xdr:spPr>
        <a:xfrm>
          <a:off x="4238625" y="38100"/>
          <a:ext cx="1964367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Eksploitasi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exploitation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6</xdr:row>
      <xdr:rowOff>28576</xdr:rowOff>
    </xdr:from>
    <xdr:to>
      <xdr:col>9</xdr:col>
      <xdr:colOff>126037</xdr:colOff>
      <xdr:row>9</xdr:row>
      <xdr:rowOff>66675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6B10E09-6C97-4173-AD75-B6C24EA271DF}"/>
            </a:ext>
          </a:extLst>
        </xdr:cNvPr>
        <xdr:cNvSpPr/>
      </xdr:nvSpPr>
      <xdr:spPr>
        <a:xfrm>
          <a:off x="4505324" y="942976"/>
          <a:ext cx="2231063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</a:t>
          </a:r>
          <a:r>
            <a:rPr lang="en-MY" sz="800" b="1" i="0" baseline="0">
              <a:latin typeface="Century Gothic" panose="020B0502020202020204" pitchFamily="34" charset="0"/>
            </a:rPr>
            <a:t> dengan paksaan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Rape with force</a:t>
          </a:r>
        </a:p>
      </xdr:txBody>
    </xdr:sp>
    <xdr:clientData/>
  </xdr:twoCellAnchor>
  <xdr:twoCellAnchor>
    <xdr:from>
      <xdr:col>7</xdr:col>
      <xdr:colOff>26451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481EA20-D7CE-43EE-9CA1-159EE41CB994}"/>
            </a:ext>
          </a:extLst>
        </xdr:cNvPr>
        <xdr:cNvSpPr/>
      </xdr:nvSpPr>
      <xdr:spPr>
        <a:xfrm>
          <a:off x="4522251" y="38100"/>
          <a:ext cx="2214141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7</xdr:col>
      <xdr:colOff>22747</xdr:colOff>
      <xdr:row>3</xdr:row>
      <xdr:rowOff>38100</xdr:rowOff>
    </xdr:from>
    <xdr:to>
      <xdr:col>9</xdr:col>
      <xdr:colOff>116514</xdr:colOff>
      <xdr:row>5</xdr:row>
      <xdr:rowOff>152399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27F6D116-D4C8-479A-B8EC-2FDE8F01C17A}"/>
            </a:ext>
          </a:extLst>
        </xdr:cNvPr>
        <xdr:cNvSpPr/>
      </xdr:nvSpPr>
      <xdr:spPr>
        <a:xfrm>
          <a:off x="4518547" y="495300"/>
          <a:ext cx="2208317" cy="41909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Rogol/ </a:t>
          </a:r>
          <a:r>
            <a:rPr lang="en-MY" sz="800" b="0" i="1">
              <a:latin typeface="Century Gothic" panose="020B0502020202020204" pitchFamily="34" charset="0"/>
            </a:rPr>
            <a:t>Rape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6</xdr:row>
      <xdr:rowOff>19051</xdr:rowOff>
    </xdr:from>
    <xdr:to>
      <xdr:col>7</xdr:col>
      <xdr:colOff>116512</xdr:colOff>
      <xdr:row>9</xdr:row>
      <xdr:rowOff>57150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66FC98D-CA36-44D1-9388-DB89C18AB603}"/>
            </a:ext>
          </a:extLst>
        </xdr:cNvPr>
        <xdr:cNvSpPr/>
      </xdr:nvSpPr>
      <xdr:spPr>
        <a:xfrm>
          <a:off x="4391025" y="933451"/>
          <a:ext cx="2288212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</a:t>
          </a:r>
          <a:r>
            <a:rPr lang="en-MY" sz="800" b="1" i="0" baseline="0">
              <a:latin typeface="Century Gothic" panose="020B0502020202020204" pitchFamily="34" charset="0"/>
            </a:rPr>
            <a:t> dengan  paksaan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Rape with force</a:t>
          </a:r>
        </a:p>
      </xdr:txBody>
    </xdr:sp>
    <xdr:clientData/>
  </xdr:twoCellAnchor>
  <xdr:twoCellAnchor>
    <xdr:from>
      <xdr:col>5</xdr:col>
      <xdr:colOff>287498</xdr:colOff>
      <xdr:row>0</xdr:row>
      <xdr:rowOff>38100</xdr:rowOff>
    </xdr:from>
    <xdr:to>
      <xdr:col>7</xdr:col>
      <xdr:colOff>126041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1FEFE97-8F7B-4F35-BF86-EBE582860144}"/>
            </a:ext>
          </a:extLst>
        </xdr:cNvPr>
        <xdr:cNvSpPr/>
      </xdr:nvSpPr>
      <xdr:spPr>
        <a:xfrm>
          <a:off x="4392773" y="38100"/>
          <a:ext cx="2295993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5</xdr:col>
      <xdr:colOff>299557</xdr:colOff>
      <xdr:row>3</xdr:row>
      <xdr:rowOff>28575</xdr:rowOff>
    </xdr:from>
    <xdr:to>
      <xdr:col>7</xdr:col>
      <xdr:colOff>106989</xdr:colOff>
      <xdr:row>5</xdr:row>
      <xdr:rowOff>142874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2987514-6CDD-4569-BAF2-4D65C1C277C7}"/>
            </a:ext>
          </a:extLst>
        </xdr:cNvPr>
        <xdr:cNvSpPr/>
      </xdr:nvSpPr>
      <xdr:spPr>
        <a:xfrm>
          <a:off x="4404832" y="485775"/>
          <a:ext cx="2264882" cy="41909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Rogol/ </a:t>
          </a:r>
          <a:r>
            <a:rPr lang="en-MY" sz="800" b="0" i="1">
              <a:latin typeface="Century Gothic" panose="020B0502020202020204" pitchFamily="34" charset="0"/>
            </a:rPr>
            <a:t>Rape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6</xdr:row>
      <xdr:rowOff>28576</xdr:rowOff>
    </xdr:from>
    <xdr:to>
      <xdr:col>9</xdr:col>
      <xdr:colOff>126037</xdr:colOff>
      <xdr:row>9</xdr:row>
      <xdr:rowOff>66675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0AE52FF-72BD-4AB3-B0C8-1835670CA165}"/>
            </a:ext>
          </a:extLst>
        </xdr:cNvPr>
        <xdr:cNvSpPr/>
      </xdr:nvSpPr>
      <xdr:spPr>
        <a:xfrm>
          <a:off x="4543424" y="942976"/>
          <a:ext cx="2192963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</a:t>
          </a:r>
          <a:r>
            <a:rPr lang="en-MY" sz="800" b="1" i="0" baseline="0">
              <a:latin typeface="Century Gothic" panose="020B0502020202020204" pitchFamily="34" charset="0"/>
            </a:rPr>
            <a:t> dengan tanpa paksaan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Rape without force</a:t>
          </a:r>
        </a:p>
      </xdr:txBody>
    </xdr:sp>
    <xdr:clientData/>
  </xdr:twoCellAnchor>
  <xdr:twoCellAnchor>
    <xdr:from>
      <xdr:col>7</xdr:col>
      <xdr:colOff>64262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E05ED18-7A44-4453-8CC5-A33C525673A5}"/>
            </a:ext>
          </a:extLst>
        </xdr:cNvPr>
        <xdr:cNvSpPr/>
      </xdr:nvSpPr>
      <xdr:spPr>
        <a:xfrm>
          <a:off x="4560062" y="38100"/>
          <a:ext cx="2176330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7</xdr:col>
      <xdr:colOff>60459</xdr:colOff>
      <xdr:row>3</xdr:row>
      <xdr:rowOff>28576</xdr:rowOff>
    </xdr:from>
    <xdr:to>
      <xdr:col>9</xdr:col>
      <xdr:colOff>116514</xdr:colOff>
      <xdr:row>6</xdr:row>
      <xdr:rowOff>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A7759E63-43EF-47FA-9B71-EB173B561989}"/>
            </a:ext>
          </a:extLst>
        </xdr:cNvPr>
        <xdr:cNvSpPr/>
      </xdr:nvSpPr>
      <xdr:spPr>
        <a:xfrm>
          <a:off x="4556259" y="485776"/>
          <a:ext cx="2170605" cy="4286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Rogol/ </a:t>
          </a:r>
          <a:r>
            <a:rPr lang="en-MY" sz="800" b="0" i="1">
              <a:latin typeface="Century Gothic" panose="020B0502020202020204" pitchFamily="34" charset="0"/>
            </a:rPr>
            <a:t>Rape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265021</xdr:colOff>
      <xdr:row>6</xdr:row>
      <xdr:rowOff>19051</xdr:rowOff>
    </xdr:from>
    <xdr:to>
      <xdr:col>7</xdr:col>
      <xdr:colOff>116512</xdr:colOff>
      <xdr:row>9</xdr:row>
      <xdr:rowOff>57150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DF1BAC8-6F45-4DF3-8AA5-5D090ED57B99}"/>
            </a:ext>
          </a:extLst>
        </xdr:cNvPr>
        <xdr:cNvSpPr/>
      </xdr:nvSpPr>
      <xdr:spPr>
        <a:xfrm>
          <a:off x="4370296" y="933451"/>
          <a:ext cx="2308941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</a:t>
          </a:r>
          <a:r>
            <a:rPr lang="en-MY" sz="800" b="1" i="0" baseline="0">
              <a:latin typeface="Century Gothic" panose="020B0502020202020204" pitchFamily="34" charset="0"/>
            </a:rPr>
            <a:t> dengan tanpa paksaan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Rape without force</a:t>
          </a:r>
        </a:p>
      </xdr:txBody>
    </xdr:sp>
    <xdr:clientData/>
  </xdr:twoCellAnchor>
  <xdr:twoCellAnchor>
    <xdr:from>
      <xdr:col>5</xdr:col>
      <xdr:colOff>266700</xdr:colOff>
      <xdr:row>0</xdr:row>
      <xdr:rowOff>38100</xdr:rowOff>
    </xdr:from>
    <xdr:to>
      <xdr:col>7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501DB5E-44C8-4888-A87A-2A82E8F38D3A}"/>
            </a:ext>
          </a:extLst>
        </xdr:cNvPr>
        <xdr:cNvSpPr/>
      </xdr:nvSpPr>
      <xdr:spPr>
        <a:xfrm>
          <a:off x="4371975" y="38100"/>
          <a:ext cx="2316792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5</xdr:col>
      <xdr:colOff>279039</xdr:colOff>
      <xdr:row>3</xdr:row>
      <xdr:rowOff>28575</xdr:rowOff>
    </xdr:from>
    <xdr:to>
      <xdr:col>7</xdr:col>
      <xdr:colOff>106989</xdr:colOff>
      <xdr:row>5</xdr:row>
      <xdr:rowOff>142874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E87A885F-ED0D-4888-9241-0C37DF9B1914}"/>
            </a:ext>
          </a:extLst>
        </xdr:cNvPr>
        <xdr:cNvSpPr/>
      </xdr:nvSpPr>
      <xdr:spPr>
        <a:xfrm>
          <a:off x="4384314" y="485775"/>
          <a:ext cx="2285400" cy="41909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Rogol/ </a:t>
          </a:r>
          <a:r>
            <a:rPr lang="en-MY" sz="800" b="0" i="1">
              <a:latin typeface="Century Gothic" panose="020B0502020202020204" pitchFamily="34" charset="0"/>
            </a:rPr>
            <a:t>Rape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6</xdr:row>
      <xdr:rowOff>1</xdr:rowOff>
    </xdr:from>
    <xdr:to>
      <xdr:col>9</xdr:col>
      <xdr:colOff>126038</xdr:colOff>
      <xdr:row>9</xdr:row>
      <xdr:rowOff>38100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A64AA9FD-946D-455D-A20C-107229EAA461}"/>
            </a:ext>
          </a:extLst>
        </xdr:cNvPr>
        <xdr:cNvSpPr/>
      </xdr:nvSpPr>
      <xdr:spPr>
        <a:xfrm>
          <a:off x="4533900" y="914401"/>
          <a:ext cx="2202488" cy="542924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</a:t>
          </a:r>
          <a:r>
            <a:rPr lang="en-MY" sz="800" b="1" i="0" baseline="0">
              <a:latin typeface="Century Gothic" panose="020B0502020202020204" pitchFamily="34" charset="0"/>
            </a:rPr>
            <a:t> bawah umur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Statutory</a:t>
          </a:r>
          <a:r>
            <a:rPr lang="en-MY" sz="800" b="0" i="1" baseline="0">
              <a:latin typeface="Century Gothic" panose="020B0502020202020204" pitchFamily="34" charset="0"/>
            </a:rPr>
            <a:t> rape</a:t>
          </a:r>
          <a:endParaRPr lang="en-MY" sz="8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54810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0D3A63E-139B-4DB6-9A42-D2D7F2F07E1F}"/>
            </a:ext>
          </a:extLst>
        </xdr:cNvPr>
        <xdr:cNvSpPr/>
      </xdr:nvSpPr>
      <xdr:spPr>
        <a:xfrm>
          <a:off x="4550610" y="38100"/>
          <a:ext cx="2185782" cy="419100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0301: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Keganasan seksual/ </a:t>
          </a:r>
          <a:r>
            <a:rPr lang="en-MY" sz="800" b="0" i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Sexual violence</a:t>
          </a:r>
        </a:p>
      </xdr:txBody>
    </xdr:sp>
    <xdr:clientData/>
  </xdr:twoCellAnchor>
  <xdr:twoCellAnchor>
    <xdr:from>
      <xdr:col>7</xdr:col>
      <xdr:colOff>51031</xdr:colOff>
      <xdr:row>3</xdr:row>
      <xdr:rowOff>28575</xdr:rowOff>
    </xdr:from>
    <xdr:to>
      <xdr:col>9</xdr:col>
      <xdr:colOff>116514</xdr:colOff>
      <xdr:row>5</xdr:row>
      <xdr:rowOff>123824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7E3F65A-4F9D-44A0-B71C-EBF2908545D0}"/>
            </a:ext>
          </a:extLst>
        </xdr:cNvPr>
        <xdr:cNvSpPr/>
      </xdr:nvSpPr>
      <xdr:spPr>
        <a:xfrm>
          <a:off x="4546831" y="485775"/>
          <a:ext cx="2180033" cy="400049"/>
        </a:xfrm>
        <a:prstGeom prst="roundRect">
          <a:avLst/>
        </a:prstGeom>
        <a:solidFill>
          <a:srgbClr val="40847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03011: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Rogol/ </a:t>
          </a:r>
          <a:r>
            <a:rPr lang="en-MY" sz="800" b="0" i="1">
              <a:latin typeface="Century Gothic" panose="020B0502020202020204" pitchFamily="34" charset="0"/>
            </a:rPr>
            <a:t>Rape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F869-3E62-4B46-9A7D-3AE414C8A088}">
  <sheetPr codeName="Sheet1"/>
  <dimension ref="A1:N84"/>
  <sheetViews>
    <sheetView showGridLines="0" view="pageBreakPreview" zoomScaleNormal="90" zoomScaleSheetLayoutView="100" workbookViewId="0">
      <selection activeCell="G36" sqref="G36"/>
    </sheetView>
  </sheetViews>
  <sheetFormatPr defaultColWidth="9.140625" defaultRowHeight="13.5" x14ac:dyDescent="0.25"/>
  <cols>
    <col min="1" max="1" width="1.7109375" style="1" customWidth="1"/>
    <col min="2" max="2" width="11.710937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9.2851562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s="35" customFormat="1" ht="15" customHeight="1" x14ac:dyDescent="0.25">
      <c r="B5" s="38" t="s">
        <v>63</v>
      </c>
      <c r="C5" s="36" t="s">
        <v>175</v>
      </c>
      <c r="D5" s="37"/>
      <c r="E5" s="37"/>
      <c r="F5" s="37"/>
      <c r="G5" s="37"/>
      <c r="H5" s="37"/>
      <c r="I5" s="37"/>
      <c r="J5" s="36"/>
    </row>
    <row r="6" spans="1:13" s="31" customFormat="1" ht="16.5" customHeight="1" x14ac:dyDescent="0.25">
      <c r="B6" s="34" t="s">
        <v>64</v>
      </c>
      <c r="C6" s="33" t="s">
        <v>168</v>
      </c>
      <c r="D6" s="32"/>
      <c r="E6" s="32"/>
      <c r="F6" s="32"/>
      <c r="G6" s="32"/>
      <c r="H6" s="32"/>
      <c r="I6" s="32"/>
    </row>
    <row r="7" spans="1:13" ht="8.1" customHeight="1" thickBot="1" x14ac:dyDescent="0.3"/>
    <row r="8" spans="1:13" ht="4.5" customHeight="1" thickTop="1" x14ac:dyDescent="0.25">
      <c r="A8" s="46"/>
      <c r="B8" s="47"/>
      <c r="C8" s="47"/>
      <c r="D8" s="48"/>
      <c r="E8" s="48"/>
      <c r="F8" s="48"/>
      <c r="G8" s="48"/>
      <c r="H8" s="48"/>
      <c r="I8" s="48"/>
      <c r="J8" s="46"/>
    </row>
    <row r="9" spans="1:13" ht="15" customHeight="1" x14ac:dyDescent="0.25">
      <c r="A9" s="49"/>
      <c r="B9" s="50" t="s">
        <v>27</v>
      </c>
      <c r="C9" s="51"/>
      <c r="D9" s="52" t="s">
        <v>26</v>
      </c>
      <c r="E9" s="53" t="s">
        <v>61</v>
      </c>
      <c r="F9" s="54"/>
      <c r="G9" s="74" t="s">
        <v>182</v>
      </c>
      <c r="H9" s="74"/>
      <c r="I9" s="74"/>
      <c r="J9" s="49"/>
    </row>
    <row r="10" spans="1:13" ht="15" customHeight="1" x14ac:dyDescent="0.25">
      <c r="A10" s="49"/>
      <c r="B10" s="55" t="s">
        <v>25</v>
      </c>
      <c r="C10" s="51"/>
      <c r="D10" s="56" t="s">
        <v>24</v>
      </c>
      <c r="E10" s="57" t="s">
        <v>62</v>
      </c>
      <c r="F10" s="58"/>
      <c r="G10" s="75" t="s">
        <v>183</v>
      </c>
      <c r="H10" s="75"/>
      <c r="I10" s="75"/>
      <c r="J10" s="49"/>
    </row>
    <row r="11" spans="1:13" ht="15" customHeight="1" x14ac:dyDescent="0.25">
      <c r="A11" s="49"/>
      <c r="B11" s="55"/>
      <c r="C11" s="51"/>
      <c r="D11" s="56"/>
      <c r="E11" s="53"/>
      <c r="F11" s="53"/>
      <c r="G11" s="53" t="s">
        <v>23</v>
      </c>
      <c r="H11" s="53" t="s">
        <v>22</v>
      </c>
      <c r="I11" s="53" t="s">
        <v>21</v>
      </c>
      <c r="J11" s="49"/>
    </row>
    <row r="12" spans="1:13" ht="15" customHeight="1" x14ac:dyDescent="0.25">
      <c r="A12" s="49"/>
      <c r="B12" s="55"/>
      <c r="C12" s="51"/>
      <c r="D12" s="56"/>
      <c r="E12" s="57"/>
      <c r="F12" s="57"/>
      <c r="G12" s="57" t="s">
        <v>20</v>
      </c>
      <c r="H12" s="57" t="s">
        <v>19</v>
      </c>
      <c r="I12" s="57" t="s">
        <v>18</v>
      </c>
      <c r="J12" s="49"/>
    </row>
    <row r="13" spans="1:13" s="14" customFormat="1" ht="8.1" customHeight="1" x14ac:dyDescent="0.25">
      <c r="A13" s="59"/>
      <c r="B13" s="60"/>
      <c r="C13" s="59"/>
      <c r="D13" s="61"/>
      <c r="E13" s="61"/>
      <c r="F13" s="61"/>
      <c r="G13" s="61"/>
      <c r="H13" s="61"/>
      <c r="I13" s="61"/>
      <c r="J13" s="59"/>
    </row>
    <row r="14" spans="1:13" ht="8.1" customHeight="1" x14ac:dyDescent="0.25">
      <c r="A14" s="14"/>
      <c r="B14" s="28"/>
      <c r="C14" s="28"/>
      <c r="D14" s="30"/>
      <c r="E14" s="30"/>
      <c r="F14" s="30"/>
      <c r="G14" s="30"/>
      <c r="H14" s="30"/>
      <c r="I14" s="30"/>
      <c r="J14" s="14"/>
      <c r="K14" s="29"/>
      <c r="L14" s="29"/>
      <c r="M14" s="29"/>
    </row>
    <row r="15" spans="1:13" ht="15" customHeight="1" x14ac:dyDescent="0.25">
      <c r="A15" s="14"/>
      <c r="B15" s="28" t="s">
        <v>17</v>
      </c>
      <c r="C15" s="27"/>
      <c r="D15" s="24">
        <v>2022</v>
      </c>
      <c r="E15" s="25">
        <f>SUM(E19,E23,E27,E31,E35,E39,E43,E47,E51,E55,E59,E63,E67,E71)</f>
        <v>4468</v>
      </c>
      <c r="F15" s="23"/>
      <c r="G15" s="25">
        <f>SUM(G19,G23,G27,G31,G35,G39,G43,G47,G51,G55,G59,G63,G67,G71)</f>
        <v>5706</v>
      </c>
      <c r="H15" s="25">
        <f t="shared" ref="H15:I15" si="0">SUM(H19,H23,H27,H31,H35,H39,H43,H47,H51,H55,H59,H63,H67,H71)</f>
        <v>366</v>
      </c>
      <c r="I15" s="25">
        <f t="shared" si="0"/>
        <v>5340</v>
      </c>
      <c r="J15" s="14"/>
    </row>
    <row r="16" spans="1:13" ht="15" customHeight="1" x14ac:dyDescent="0.25">
      <c r="B16" s="26"/>
      <c r="C16" s="26"/>
      <c r="D16" s="24">
        <v>2023</v>
      </c>
      <c r="E16" s="25">
        <f t="shared" ref="E16:E17" si="1">SUM(E20,E24,E28,E32,E36,E40,E44,E48,E52,E56,E60,E64,E68,E72)</f>
        <v>5105</v>
      </c>
      <c r="F16" s="23"/>
      <c r="G16" s="25">
        <f t="shared" ref="G16:I17" si="2">SUM(G20,G24,G28,G32,G36,G40,G44,G48,G52,G56,G60,G64,G68,G72)</f>
        <v>6642</v>
      </c>
      <c r="H16" s="25">
        <f t="shared" si="2"/>
        <v>389</v>
      </c>
      <c r="I16" s="25">
        <f t="shared" si="2"/>
        <v>6253</v>
      </c>
    </row>
    <row r="17" spans="2:11" ht="15" customHeight="1" x14ac:dyDescent="0.25">
      <c r="B17" s="26"/>
      <c r="C17" s="26"/>
      <c r="D17" s="24">
        <v>2024</v>
      </c>
      <c r="E17" s="25">
        <f t="shared" si="1"/>
        <v>6178</v>
      </c>
      <c r="F17" s="23"/>
      <c r="G17" s="25">
        <f t="shared" si="2"/>
        <v>7746</v>
      </c>
      <c r="H17" s="25">
        <f t="shared" si="2"/>
        <v>633</v>
      </c>
      <c r="I17" s="25">
        <f t="shared" si="2"/>
        <v>7113</v>
      </c>
      <c r="K17" s="17"/>
    </row>
    <row r="18" spans="2:11" ht="8.1" customHeight="1" x14ac:dyDescent="0.25">
      <c r="D18" s="24"/>
      <c r="E18" s="23"/>
      <c r="F18" s="23"/>
      <c r="G18" s="23"/>
      <c r="H18" s="23"/>
      <c r="I18" s="23"/>
      <c r="K18" s="17"/>
    </row>
    <row r="19" spans="2:11" ht="15" customHeight="1" x14ac:dyDescent="0.25">
      <c r="B19" s="3" t="s">
        <v>16</v>
      </c>
      <c r="D19" s="2">
        <v>2022</v>
      </c>
      <c r="E19" s="15">
        <v>371</v>
      </c>
      <c r="F19" s="15"/>
      <c r="G19" s="20">
        <f t="shared" ref="G19:G21" si="3">SUM(H19:I19)</f>
        <v>481</v>
      </c>
      <c r="H19" s="15">
        <v>51</v>
      </c>
      <c r="I19" s="15">
        <v>430</v>
      </c>
      <c r="K19" s="17"/>
    </row>
    <row r="20" spans="2:11" ht="15" customHeight="1" x14ac:dyDescent="0.25">
      <c r="D20" s="2">
        <v>2023</v>
      </c>
      <c r="E20" s="15">
        <v>501</v>
      </c>
      <c r="F20" s="15"/>
      <c r="G20" s="20">
        <f t="shared" si="3"/>
        <v>672</v>
      </c>
      <c r="H20" s="15">
        <v>65</v>
      </c>
      <c r="I20" s="15">
        <v>607</v>
      </c>
      <c r="K20" s="17"/>
    </row>
    <row r="21" spans="2:11" ht="15" customHeight="1" x14ac:dyDescent="0.25">
      <c r="D21" s="2">
        <v>2024</v>
      </c>
      <c r="E21" s="15">
        <v>681</v>
      </c>
      <c r="F21" s="15"/>
      <c r="G21" s="20">
        <f t="shared" si="3"/>
        <v>896</v>
      </c>
      <c r="H21" s="15">
        <v>89</v>
      </c>
      <c r="I21" s="15">
        <v>807</v>
      </c>
      <c r="K21" s="17"/>
    </row>
    <row r="22" spans="2:11" ht="8.1" customHeight="1" x14ac:dyDescent="0.25">
      <c r="D22" s="19"/>
      <c r="E22" s="18"/>
      <c r="F22" s="18"/>
      <c r="G22" s="18"/>
      <c r="H22" s="18"/>
      <c r="I22" s="18"/>
      <c r="K22" s="17"/>
    </row>
    <row r="23" spans="2:11" ht="15" customHeight="1" x14ac:dyDescent="0.25">
      <c r="B23" s="3" t="s">
        <v>15</v>
      </c>
      <c r="D23" s="2">
        <v>2022</v>
      </c>
      <c r="E23" s="15">
        <v>323</v>
      </c>
      <c r="F23" s="15"/>
      <c r="G23" s="20">
        <f t="shared" ref="G23:G73" si="4">SUM(H23:I23)</f>
        <v>442</v>
      </c>
      <c r="H23" s="15">
        <v>22</v>
      </c>
      <c r="I23" s="15">
        <v>420</v>
      </c>
      <c r="K23" s="17"/>
    </row>
    <row r="24" spans="2:11" ht="15" customHeight="1" x14ac:dyDescent="0.25">
      <c r="D24" s="2">
        <v>2023</v>
      </c>
      <c r="E24" s="15">
        <v>375</v>
      </c>
      <c r="F24" s="15"/>
      <c r="G24" s="20">
        <f t="shared" si="4"/>
        <v>517</v>
      </c>
      <c r="H24" s="15">
        <v>19</v>
      </c>
      <c r="I24" s="15">
        <v>498</v>
      </c>
      <c r="K24" s="17"/>
    </row>
    <row r="25" spans="2:11" ht="15" customHeight="1" x14ac:dyDescent="0.25">
      <c r="D25" s="2">
        <v>2024</v>
      </c>
      <c r="E25" s="15">
        <v>332</v>
      </c>
      <c r="F25" s="15"/>
      <c r="G25" s="20">
        <f t="shared" si="4"/>
        <v>468</v>
      </c>
      <c r="H25" s="15">
        <v>36</v>
      </c>
      <c r="I25" s="15">
        <v>432</v>
      </c>
      <c r="K25" s="17"/>
    </row>
    <row r="26" spans="2:11" ht="8.1" customHeight="1" x14ac:dyDescent="0.25">
      <c r="D26" s="19"/>
      <c r="E26" s="18"/>
      <c r="F26" s="18"/>
      <c r="G26" s="18"/>
      <c r="H26" s="18"/>
      <c r="I26" s="18"/>
      <c r="K26" s="17"/>
    </row>
    <row r="27" spans="2:11" ht="15" customHeight="1" x14ac:dyDescent="0.25">
      <c r="B27" s="3" t="s">
        <v>14</v>
      </c>
      <c r="D27" s="2">
        <v>2022</v>
      </c>
      <c r="E27" s="15">
        <v>209</v>
      </c>
      <c r="F27" s="15"/>
      <c r="G27" s="20">
        <f t="shared" si="4"/>
        <v>278</v>
      </c>
      <c r="H27" s="15">
        <v>10</v>
      </c>
      <c r="I27" s="15">
        <v>268</v>
      </c>
      <c r="K27" s="17"/>
    </row>
    <row r="28" spans="2:11" ht="15" customHeight="1" x14ac:dyDescent="0.25">
      <c r="D28" s="2">
        <v>2023</v>
      </c>
      <c r="E28" s="15">
        <v>271</v>
      </c>
      <c r="F28" s="15"/>
      <c r="G28" s="20">
        <f t="shared" si="4"/>
        <v>362</v>
      </c>
      <c r="H28" s="15">
        <v>15</v>
      </c>
      <c r="I28" s="15">
        <v>347</v>
      </c>
      <c r="K28" s="17"/>
    </row>
    <row r="29" spans="2:11" ht="15" customHeight="1" x14ac:dyDescent="0.25">
      <c r="D29" s="2">
        <v>2024</v>
      </c>
      <c r="E29" s="15">
        <v>330</v>
      </c>
      <c r="F29" s="15"/>
      <c r="G29" s="20">
        <f t="shared" si="4"/>
        <v>465</v>
      </c>
      <c r="H29" s="15">
        <v>17</v>
      </c>
      <c r="I29" s="15">
        <v>448</v>
      </c>
      <c r="K29" s="17"/>
    </row>
    <row r="30" spans="2:11" ht="8.1" customHeight="1" x14ac:dyDescent="0.25">
      <c r="D30" s="19"/>
      <c r="E30" s="18"/>
      <c r="F30" s="18"/>
      <c r="G30" s="18"/>
      <c r="H30" s="18"/>
      <c r="I30" s="18"/>
      <c r="K30" s="17"/>
    </row>
    <row r="31" spans="2:11" ht="15" customHeight="1" x14ac:dyDescent="0.25">
      <c r="B31" s="3" t="s">
        <v>13</v>
      </c>
      <c r="D31" s="2">
        <v>2022</v>
      </c>
      <c r="E31" s="15">
        <v>205</v>
      </c>
      <c r="F31" s="15"/>
      <c r="G31" s="20">
        <f t="shared" si="4"/>
        <v>244</v>
      </c>
      <c r="H31" s="15">
        <v>10</v>
      </c>
      <c r="I31" s="15">
        <v>234</v>
      </c>
      <c r="K31" s="17"/>
    </row>
    <row r="32" spans="2:11" ht="15" customHeight="1" x14ac:dyDescent="0.25">
      <c r="D32" s="2">
        <v>2023</v>
      </c>
      <c r="E32" s="15">
        <v>242</v>
      </c>
      <c r="F32" s="15"/>
      <c r="G32" s="20">
        <f t="shared" si="4"/>
        <v>300</v>
      </c>
      <c r="H32" s="15">
        <v>19</v>
      </c>
      <c r="I32" s="15">
        <v>281</v>
      </c>
      <c r="K32" s="17"/>
    </row>
    <row r="33" spans="1:11" s="3" customFormat="1" ht="15" customHeight="1" x14ac:dyDescent="0.25">
      <c r="A33" s="1"/>
      <c r="D33" s="2">
        <v>2024</v>
      </c>
      <c r="E33" s="15">
        <v>281</v>
      </c>
      <c r="F33" s="15"/>
      <c r="G33" s="20">
        <f t="shared" si="4"/>
        <v>342</v>
      </c>
      <c r="H33" s="15">
        <v>33</v>
      </c>
      <c r="I33" s="15">
        <v>309</v>
      </c>
      <c r="J33" s="1"/>
      <c r="K33" s="17"/>
    </row>
    <row r="34" spans="1:11" ht="8.1" customHeight="1" x14ac:dyDescent="0.25">
      <c r="D34" s="19"/>
      <c r="E34" s="18"/>
      <c r="F34" s="18"/>
      <c r="G34" s="18"/>
      <c r="H34" s="18"/>
      <c r="I34" s="18"/>
      <c r="K34" s="17"/>
    </row>
    <row r="35" spans="1:11" ht="15" customHeight="1" x14ac:dyDescent="0.25">
      <c r="A35" s="3"/>
      <c r="B35" s="3" t="s">
        <v>12</v>
      </c>
      <c r="D35" s="2">
        <v>2022</v>
      </c>
      <c r="E35" s="15">
        <v>175</v>
      </c>
      <c r="F35" s="15"/>
      <c r="G35" s="20">
        <f t="shared" si="4"/>
        <v>288</v>
      </c>
      <c r="H35" s="15">
        <v>10</v>
      </c>
      <c r="I35" s="15">
        <v>278</v>
      </c>
      <c r="K35" s="17"/>
    </row>
    <row r="36" spans="1:11" ht="15" customHeight="1" x14ac:dyDescent="0.25">
      <c r="D36" s="2">
        <v>2023</v>
      </c>
      <c r="E36" s="15">
        <v>232</v>
      </c>
      <c r="F36" s="15"/>
      <c r="G36" s="20">
        <f t="shared" si="4"/>
        <v>366</v>
      </c>
      <c r="H36" s="15">
        <v>20</v>
      </c>
      <c r="I36" s="15">
        <v>346</v>
      </c>
      <c r="K36" s="17"/>
    </row>
    <row r="37" spans="1:11" ht="15" customHeight="1" x14ac:dyDescent="0.25">
      <c r="D37" s="2">
        <v>2024</v>
      </c>
      <c r="E37" s="15">
        <v>237</v>
      </c>
      <c r="F37" s="15"/>
      <c r="G37" s="20">
        <f t="shared" si="4"/>
        <v>344</v>
      </c>
      <c r="H37" s="15">
        <v>30</v>
      </c>
      <c r="I37" s="15">
        <v>314</v>
      </c>
      <c r="K37" s="17"/>
    </row>
    <row r="38" spans="1:11" ht="8.1" customHeight="1" x14ac:dyDescent="0.25">
      <c r="D38" s="19"/>
      <c r="E38" s="18"/>
      <c r="F38" s="18"/>
      <c r="G38" s="18"/>
      <c r="H38" s="18"/>
      <c r="I38" s="18"/>
      <c r="K38" s="17"/>
    </row>
    <row r="39" spans="1:11" ht="15" customHeight="1" x14ac:dyDescent="0.25">
      <c r="B39" s="3" t="s">
        <v>11</v>
      </c>
      <c r="D39" s="2">
        <v>2022</v>
      </c>
      <c r="E39" s="15">
        <v>253</v>
      </c>
      <c r="F39" s="15"/>
      <c r="G39" s="20">
        <f t="shared" si="4"/>
        <v>326</v>
      </c>
      <c r="H39" s="15">
        <v>20</v>
      </c>
      <c r="I39" s="15">
        <v>306</v>
      </c>
      <c r="K39" s="17"/>
    </row>
    <row r="40" spans="1:11" ht="15" customHeight="1" x14ac:dyDescent="0.25">
      <c r="D40" s="2">
        <v>2023</v>
      </c>
      <c r="E40" s="15">
        <v>286</v>
      </c>
      <c r="F40" s="15"/>
      <c r="G40" s="20">
        <f t="shared" si="4"/>
        <v>380</v>
      </c>
      <c r="H40" s="15">
        <v>29</v>
      </c>
      <c r="I40" s="15">
        <v>351</v>
      </c>
      <c r="K40" s="17"/>
    </row>
    <row r="41" spans="1:11" ht="15" customHeight="1" x14ac:dyDescent="0.25">
      <c r="D41" s="2">
        <v>2024</v>
      </c>
      <c r="E41" s="15">
        <v>271</v>
      </c>
      <c r="F41" s="15"/>
      <c r="G41" s="20">
        <f t="shared" si="4"/>
        <v>343</v>
      </c>
      <c r="H41" s="15">
        <v>20</v>
      </c>
      <c r="I41" s="15">
        <v>323</v>
      </c>
      <c r="K41" s="17"/>
    </row>
    <row r="42" spans="1:11" ht="8.1" customHeight="1" x14ac:dyDescent="0.25">
      <c r="D42" s="19"/>
      <c r="E42" s="18"/>
      <c r="F42" s="18"/>
      <c r="G42" s="18"/>
      <c r="H42" s="18"/>
      <c r="I42" s="18"/>
      <c r="K42" s="17"/>
    </row>
    <row r="43" spans="1:11" ht="15" customHeight="1" x14ac:dyDescent="0.25">
      <c r="B43" s="3" t="s">
        <v>10</v>
      </c>
      <c r="D43" s="2">
        <v>2022</v>
      </c>
      <c r="E43" s="15">
        <v>296</v>
      </c>
      <c r="F43" s="15"/>
      <c r="G43" s="20">
        <f t="shared" si="4"/>
        <v>273</v>
      </c>
      <c r="H43" s="15">
        <v>19</v>
      </c>
      <c r="I43" s="15">
        <v>254</v>
      </c>
      <c r="K43" s="17"/>
    </row>
    <row r="44" spans="1:11" ht="15" customHeight="1" x14ac:dyDescent="0.25">
      <c r="D44" s="2">
        <v>2023</v>
      </c>
      <c r="E44" s="15">
        <v>336</v>
      </c>
      <c r="F44" s="15"/>
      <c r="G44" s="20">
        <f t="shared" si="4"/>
        <v>292</v>
      </c>
      <c r="H44" s="15">
        <v>19</v>
      </c>
      <c r="I44" s="15">
        <v>273</v>
      </c>
      <c r="K44" s="17"/>
    </row>
    <row r="45" spans="1:11" ht="15" customHeight="1" x14ac:dyDescent="0.25">
      <c r="D45" s="2">
        <v>2024</v>
      </c>
      <c r="E45" s="15">
        <v>543</v>
      </c>
      <c r="F45" s="15"/>
      <c r="G45" s="20">
        <f t="shared" si="4"/>
        <v>470</v>
      </c>
      <c r="H45" s="15">
        <v>61</v>
      </c>
      <c r="I45" s="15">
        <v>409</v>
      </c>
      <c r="K45" s="17"/>
    </row>
    <row r="46" spans="1:11" ht="8.1" customHeight="1" x14ac:dyDescent="0.25">
      <c r="D46" s="19"/>
      <c r="E46" s="18"/>
      <c r="F46" s="18"/>
      <c r="G46" s="18"/>
      <c r="H46" s="18"/>
      <c r="I46" s="18"/>
      <c r="K46" s="17"/>
    </row>
    <row r="47" spans="1:11" ht="15" customHeight="1" x14ac:dyDescent="0.25">
      <c r="B47" s="3" t="s">
        <v>9</v>
      </c>
      <c r="D47" s="2">
        <v>2022</v>
      </c>
      <c r="E47" s="15">
        <v>60</v>
      </c>
      <c r="F47" s="15"/>
      <c r="G47" s="20">
        <f t="shared" si="4"/>
        <v>84</v>
      </c>
      <c r="H47" s="15">
        <v>2</v>
      </c>
      <c r="I47" s="15">
        <v>82</v>
      </c>
      <c r="K47" s="17"/>
    </row>
    <row r="48" spans="1:11" ht="15" customHeight="1" x14ac:dyDescent="0.25">
      <c r="D48" s="2">
        <v>2023</v>
      </c>
      <c r="E48" s="15">
        <v>65</v>
      </c>
      <c r="F48" s="15"/>
      <c r="G48" s="20">
        <f t="shared" si="4"/>
        <v>87</v>
      </c>
      <c r="H48" s="15">
        <v>5</v>
      </c>
      <c r="I48" s="15">
        <v>82</v>
      </c>
      <c r="K48" s="17"/>
    </row>
    <row r="49" spans="2:14" ht="15" customHeight="1" x14ac:dyDescent="0.25">
      <c r="D49" s="2">
        <v>2024</v>
      </c>
      <c r="E49" s="15">
        <v>77</v>
      </c>
      <c r="F49" s="15"/>
      <c r="G49" s="20">
        <f t="shared" si="4"/>
        <v>106</v>
      </c>
      <c r="H49" s="15">
        <v>7</v>
      </c>
      <c r="I49" s="15">
        <v>99</v>
      </c>
      <c r="K49" s="17"/>
    </row>
    <row r="50" spans="2:14" ht="8.1" customHeight="1" x14ac:dyDescent="0.25">
      <c r="D50" s="19"/>
      <c r="E50" s="18"/>
      <c r="F50" s="18"/>
      <c r="G50" s="18"/>
      <c r="H50" s="18"/>
      <c r="I50" s="18"/>
      <c r="K50" s="17"/>
    </row>
    <row r="51" spans="2:14" ht="15" customHeight="1" x14ac:dyDescent="0.25">
      <c r="B51" s="3" t="s">
        <v>8</v>
      </c>
      <c r="D51" s="2">
        <v>2022</v>
      </c>
      <c r="E51" s="15">
        <v>351</v>
      </c>
      <c r="F51" s="15"/>
      <c r="G51" s="20">
        <f t="shared" si="4"/>
        <v>443</v>
      </c>
      <c r="H51" s="15">
        <v>28</v>
      </c>
      <c r="I51" s="15">
        <v>415</v>
      </c>
      <c r="K51" s="17"/>
    </row>
    <row r="52" spans="2:14" ht="15" customHeight="1" x14ac:dyDescent="0.25">
      <c r="D52" s="2">
        <v>2023</v>
      </c>
      <c r="E52" s="15">
        <v>321</v>
      </c>
      <c r="F52" s="15"/>
      <c r="G52" s="20">
        <f t="shared" si="4"/>
        <v>398</v>
      </c>
      <c r="H52" s="15">
        <v>18</v>
      </c>
      <c r="I52" s="15">
        <v>380</v>
      </c>
      <c r="K52" s="17"/>
    </row>
    <row r="53" spans="2:14" ht="15" customHeight="1" x14ac:dyDescent="0.25">
      <c r="D53" s="2">
        <v>2024</v>
      </c>
      <c r="E53" s="15">
        <v>388</v>
      </c>
      <c r="F53" s="15"/>
      <c r="G53" s="20">
        <f t="shared" si="4"/>
        <v>458</v>
      </c>
      <c r="H53" s="15">
        <v>45</v>
      </c>
      <c r="I53" s="15">
        <v>413</v>
      </c>
      <c r="K53" s="17"/>
    </row>
    <row r="54" spans="2:14" ht="8.1" customHeight="1" x14ac:dyDescent="0.25">
      <c r="D54" s="19"/>
      <c r="E54" s="18"/>
      <c r="F54" s="18"/>
      <c r="G54" s="18"/>
      <c r="H54" s="18"/>
      <c r="I54" s="18"/>
      <c r="K54" s="17"/>
    </row>
    <row r="55" spans="2:14" ht="15" customHeight="1" x14ac:dyDescent="0.25">
      <c r="B55" s="3" t="s">
        <v>90</v>
      </c>
      <c r="D55" s="2">
        <v>2022</v>
      </c>
      <c r="E55" s="15">
        <v>409</v>
      </c>
      <c r="F55" s="15"/>
      <c r="G55" s="20">
        <f t="shared" si="4"/>
        <v>552</v>
      </c>
      <c r="H55" s="15">
        <v>32</v>
      </c>
      <c r="I55" s="15">
        <v>520</v>
      </c>
      <c r="K55" s="17"/>
      <c r="L55" s="18"/>
      <c r="M55" s="21"/>
      <c r="N55" s="22"/>
    </row>
    <row r="56" spans="2:14" ht="15" customHeight="1" x14ac:dyDescent="0.25">
      <c r="D56" s="2">
        <v>2023</v>
      </c>
      <c r="E56" s="15">
        <v>458</v>
      </c>
      <c r="F56" s="15"/>
      <c r="G56" s="20">
        <f t="shared" si="4"/>
        <v>639</v>
      </c>
      <c r="H56" s="15">
        <v>15</v>
      </c>
      <c r="I56" s="15">
        <v>624</v>
      </c>
      <c r="K56" s="17"/>
      <c r="L56" s="18"/>
      <c r="M56" s="21"/>
      <c r="N56" s="21"/>
    </row>
    <row r="57" spans="2:14" ht="15" customHeight="1" x14ac:dyDescent="0.25">
      <c r="D57" s="2">
        <v>2024</v>
      </c>
      <c r="E57" s="15">
        <v>573</v>
      </c>
      <c r="F57" s="15"/>
      <c r="G57" s="20">
        <f t="shared" si="4"/>
        <v>806</v>
      </c>
      <c r="H57" s="15">
        <v>35</v>
      </c>
      <c r="I57" s="15">
        <v>771</v>
      </c>
      <c r="K57" s="17"/>
    </row>
    <row r="58" spans="2:14" ht="8.1" customHeight="1" x14ac:dyDescent="0.25">
      <c r="D58" s="19"/>
      <c r="E58" s="18"/>
      <c r="F58" s="18"/>
      <c r="G58" s="18"/>
      <c r="H58" s="18"/>
      <c r="I58" s="18"/>
      <c r="K58" s="17"/>
    </row>
    <row r="59" spans="2:14" ht="15" customHeight="1" x14ac:dyDescent="0.25">
      <c r="B59" s="3" t="s">
        <v>6</v>
      </c>
      <c r="D59" s="2">
        <v>2022</v>
      </c>
      <c r="E59" s="15">
        <v>203</v>
      </c>
      <c r="F59" s="15"/>
      <c r="G59" s="20">
        <f t="shared" si="4"/>
        <v>328</v>
      </c>
      <c r="H59" s="15">
        <v>16</v>
      </c>
      <c r="I59" s="15">
        <v>312</v>
      </c>
      <c r="K59" s="17"/>
    </row>
    <row r="60" spans="2:14" ht="15" customHeight="1" x14ac:dyDescent="0.25">
      <c r="D60" s="2">
        <v>2023</v>
      </c>
      <c r="E60" s="15">
        <v>241</v>
      </c>
      <c r="F60" s="15"/>
      <c r="G60" s="20">
        <f t="shared" si="4"/>
        <v>370</v>
      </c>
      <c r="H60" s="15">
        <v>10</v>
      </c>
      <c r="I60" s="15">
        <v>360</v>
      </c>
      <c r="K60" s="17"/>
    </row>
    <row r="61" spans="2:14" ht="15" customHeight="1" x14ac:dyDescent="0.25">
      <c r="D61" s="2">
        <v>2024</v>
      </c>
      <c r="E61" s="15">
        <v>270</v>
      </c>
      <c r="F61" s="15"/>
      <c r="G61" s="20">
        <f t="shared" si="4"/>
        <v>406</v>
      </c>
      <c r="H61" s="15">
        <v>17</v>
      </c>
      <c r="I61" s="15">
        <v>389</v>
      </c>
      <c r="K61" s="17"/>
    </row>
    <row r="62" spans="2:14" ht="8.1" customHeight="1" x14ac:dyDescent="0.25">
      <c r="D62" s="19"/>
      <c r="E62" s="18"/>
      <c r="F62" s="18"/>
      <c r="G62" s="18"/>
      <c r="H62" s="18"/>
      <c r="I62" s="18"/>
      <c r="K62" s="17"/>
    </row>
    <row r="63" spans="2:14" ht="15" customHeight="1" x14ac:dyDescent="0.25">
      <c r="B63" s="3" t="s">
        <v>5</v>
      </c>
      <c r="D63" s="2">
        <v>2022</v>
      </c>
      <c r="E63" s="15">
        <v>1073</v>
      </c>
      <c r="F63" s="15"/>
      <c r="G63" s="20">
        <f t="shared" si="4"/>
        <v>1342</v>
      </c>
      <c r="H63" s="15">
        <v>116</v>
      </c>
      <c r="I63" s="15">
        <v>1226</v>
      </c>
      <c r="K63" s="17"/>
    </row>
    <row r="64" spans="2:14" ht="15" customHeight="1" x14ac:dyDescent="0.25">
      <c r="D64" s="2">
        <v>2023</v>
      </c>
      <c r="E64" s="15">
        <v>1201</v>
      </c>
      <c r="F64" s="15"/>
      <c r="G64" s="20">
        <f t="shared" si="4"/>
        <v>1545</v>
      </c>
      <c r="H64" s="15">
        <v>110</v>
      </c>
      <c r="I64" s="15">
        <v>1435</v>
      </c>
      <c r="K64" s="17"/>
    </row>
    <row r="65" spans="1:11" ht="15" customHeight="1" x14ac:dyDescent="0.25">
      <c r="D65" s="2">
        <v>2024</v>
      </c>
      <c r="E65" s="15">
        <v>1308</v>
      </c>
      <c r="F65" s="15"/>
      <c r="G65" s="20">
        <f t="shared" si="4"/>
        <v>1637</v>
      </c>
      <c r="H65" s="15">
        <v>140</v>
      </c>
      <c r="I65" s="15">
        <v>1497</v>
      </c>
      <c r="K65" s="17"/>
    </row>
    <row r="66" spans="1:11" ht="8.1" customHeight="1" x14ac:dyDescent="0.25">
      <c r="D66" s="19"/>
      <c r="E66" s="18"/>
      <c r="F66" s="18"/>
      <c r="G66" s="18"/>
      <c r="H66" s="18"/>
      <c r="I66" s="18"/>
      <c r="K66" s="17"/>
    </row>
    <row r="67" spans="1:11" ht="15" customHeight="1" x14ac:dyDescent="0.25">
      <c r="B67" s="3" t="s">
        <v>4</v>
      </c>
      <c r="D67" s="2">
        <v>2022</v>
      </c>
      <c r="E67" s="15">
        <v>194</v>
      </c>
      <c r="F67" s="15"/>
      <c r="G67" s="20">
        <f t="shared" si="4"/>
        <v>219</v>
      </c>
      <c r="H67" s="15">
        <v>11</v>
      </c>
      <c r="I67" s="15">
        <v>208</v>
      </c>
      <c r="K67" s="17"/>
    </row>
    <row r="68" spans="1:11" ht="15" customHeight="1" x14ac:dyDescent="0.25">
      <c r="D68" s="2">
        <v>2023</v>
      </c>
      <c r="E68" s="15">
        <v>218</v>
      </c>
      <c r="F68" s="15"/>
      <c r="G68" s="20">
        <f t="shared" si="4"/>
        <v>254</v>
      </c>
      <c r="H68" s="15">
        <v>12</v>
      </c>
      <c r="I68" s="15">
        <v>242</v>
      </c>
      <c r="K68" s="17"/>
    </row>
    <row r="69" spans="1:11" ht="15" customHeight="1" x14ac:dyDescent="0.25">
      <c r="D69" s="2">
        <v>2024</v>
      </c>
      <c r="E69" s="15">
        <v>280</v>
      </c>
      <c r="F69" s="15"/>
      <c r="G69" s="20">
        <f t="shared" si="4"/>
        <v>285</v>
      </c>
      <c r="H69" s="15">
        <v>13</v>
      </c>
      <c r="I69" s="15">
        <v>272</v>
      </c>
      <c r="K69" s="17"/>
    </row>
    <row r="70" spans="1:11" ht="8.1" customHeight="1" x14ac:dyDescent="0.25">
      <c r="D70" s="19"/>
      <c r="E70" s="18"/>
      <c r="F70" s="18"/>
      <c r="G70" s="18"/>
      <c r="H70" s="18"/>
      <c r="I70" s="18"/>
      <c r="K70" s="17"/>
    </row>
    <row r="71" spans="1:11" ht="15" customHeight="1" x14ac:dyDescent="0.25">
      <c r="B71" s="3" t="s">
        <v>3</v>
      </c>
      <c r="D71" s="2">
        <v>2022</v>
      </c>
      <c r="E71" s="15">
        <v>346</v>
      </c>
      <c r="F71" s="15"/>
      <c r="G71" s="20">
        <f t="shared" si="4"/>
        <v>406</v>
      </c>
      <c r="H71" s="15">
        <v>19</v>
      </c>
      <c r="I71" s="15">
        <v>387</v>
      </c>
      <c r="K71" s="17"/>
    </row>
    <row r="72" spans="1:11" ht="15" customHeight="1" x14ac:dyDescent="0.25">
      <c r="D72" s="2">
        <v>2023</v>
      </c>
      <c r="E72" s="15">
        <v>358</v>
      </c>
      <c r="F72" s="15"/>
      <c r="G72" s="20">
        <f t="shared" si="4"/>
        <v>460</v>
      </c>
      <c r="H72" s="15">
        <v>33</v>
      </c>
      <c r="I72" s="15">
        <v>427</v>
      </c>
    </row>
    <row r="73" spans="1:11" ht="15" customHeight="1" x14ac:dyDescent="0.25">
      <c r="A73" s="14"/>
      <c r="B73" s="16"/>
      <c r="C73" s="16"/>
      <c r="D73" s="2">
        <v>2024</v>
      </c>
      <c r="E73" s="15">
        <v>607</v>
      </c>
      <c r="F73" s="15"/>
      <c r="G73" s="20">
        <f t="shared" si="4"/>
        <v>720</v>
      </c>
      <c r="H73" s="15">
        <v>90</v>
      </c>
      <c r="I73" s="15">
        <v>630</v>
      </c>
      <c r="J73" s="14"/>
    </row>
    <row r="74" spans="1:11" ht="8.1" customHeight="1" x14ac:dyDescent="0.25">
      <c r="D74" s="19"/>
      <c r="E74" s="18"/>
      <c r="F74" s="18"/>
      <c r="G74" s="18"/>
      <c r="H74" s="18"/>
      <c r="I74" s="18"/>
      <c r="K74" s="17"/>
    </row>
    <row r="75" spans="1:11" ht="15" customHeight="1" x14ac:dyDescent="0.25">
      <c r="B75" s="3" t="s">
        <v>91</v>
      </c>
      <c r="D75" s="2">
        <v>2022</v>
      </c>
      <c r="E75" s="15">
        <v>1</v>
      </c>
      <c r="F75" s="15"/>
      <c r="G75" s="20">
        <f t="shared" ref="G75:G77" si="5">SUM(H75:I75)</f>
        <v>1</v>
      </c>
      <c r="H75" s="15" t="s">
        <v>2</v>
      </c>
      <c r="I75" s="15">
        <v>1</v>
      </c>
      <c r="K75" s="17"/>
    </row>
    <row r="76" spans="1:11" ht="15" customHeight="1" x14ac:dyDescent="0.25">
      <c r="D76" s="2">
        <v>2023</v>
      </c>
      <c r="E76" s="15">
        <v>3</v>
      </c>
      <c r="F76" s="15"/>
      <c r="G76" s="20">
        <f t="shared" si="5"/>
        <v>4</v>
      </c>
      <c r="H76" s="15">
        <v>1</v>
      </c>
      <c r="I76" s="15">
        <v>3</v>
      </c>
    </row>
    <row r="77" spans="1:11" ht="15" customHeight="1" x14ac:dyDescent="0.25">
      <c r="A77" s="14"/>
      <c r="B77" s="16"/>
      <c r="C77" s="16"/>
      <c r="D77" s="2">
        <v>2024</v>
      </c>
      <c r="E77" s="15">
        <v>2</v>
      </c>
      <c r="F77" s="15"/>
      <c r="G77" s="20">
        <f t="shared" si="5"/>
        <v>2</v>
      </c>
      <c r="H77" s="15" t="s">
        <v>2</v>
      </c>
      <c r="I77" s="15">
        <v>2</v>
      </c>
      <c r="J77" s="14"/>
    </row>
    <row r="78" spans="1:11" ht="8.1" customHeight="1" x14ac:dyDescent="0.25">
      <c r="D78" s="19"/>
      <c r="E78" s="18"/>
      <c r="F78" s="18"/>
      <c r="G78" s="18"/>
      <c r="H78" s="18"/>
      <c r="I78" s="18"/>
      <c r="K78" s="17"/>
    </row>
    <row r="79" spans="1:11" ht="15" customHeight="1" x14ac:dyDescent="0.25">
      <c r="B79" s="3" t="s">
        <v>92</v>
      </c>
      <c r="D79" s="2">
        <v>2022</v>
      </c>
      <c r="E79" s="15">
        <v>13</v>
      </c>
      <c r="F79" s="15"/>
      <c r="G79" s="20">
        <f t="shared" ref="G79:G81" si="6">SUM(H79:I79)</f>
        <v>14</v>
      </c>
      <c r="H79" s="15">
        <v>4</v>
      </c>
      <c r="I79" s="15">
        <v>10</v>
      </c>
      <c r="K79" s="17"/>
    </row>
    <row r="80" spans="1:11" ht="15" customHeight="1" x14ac:dyDescent="0.25">
      <c r="D80" s="2">
        <v>2023</v>
      </c>
      <c r="E80" s="15">
        <v>10</v>
      </c>
      <c r="F80" s="15"/>
      <c r="G80" s="20">
        <f t="shared" si="6"/>
        <v>10</v>
      </c>
      <c r="H80" s="15">
        <v>1</v>
      </c>
      <c r="I80" s="15">
        <v>9</v>
      </c>
    </row>
    <row r="81" spans="1:10" ht="15" customHeight="1" x14ac:dyDescent="0.25">
      <c r="A81" s="14"/>
      <c r="B81" s="16"/>
      <c r="C81" s="16"/>
      <c r="D81" s="2">
        <v>2024</v>
      </c>
      <c r="E81" s="15">
        <v>17</v>
      </c>
      <c r="F81" s="15"/>
      <c r="G81" s="20">
        <f t="shared" si="6"/>
        <v>17</v>
      </c>
      <c r="H81" s="15">
        <v>3</v>
      </c>
      <c r="I81" s="15">
        <v>14</v>
      </c>
      <c r="J81" s="14"/>
    </row>
    <row r="82" spans="1:10" ht="8.1" customHeight="1" thickBot="1" x14ac:dyDescent="0.3">
      <c r="A82" s="11"/>
      <c r="B82" s="13"/>
      <c r="C82" s="13"/>
      <c r="D82" s="12"/>
      <c r="E82" s="12"/>
      <c r="F82" s="12"/>
      <c r="G82" s="12"/>
      <c r="H82" s="12"/>
      <c r="I82" s="12"/>
      <c r="J82" s="11"/>
    </row>
    <row r="83" spans="1:10" s="9" customFormat="1" x14ac:dyDescent="0.25">
      <c r="A83" s="4"/>
      <c r="B83" s="7"/>
      <c r="C83" s="7"/>
      <c r="D83" s="6"/>
      <c r="E83" s="6"/>
      <c r="F83" s="6"/>
      <c r="G83" s="6"/>
      <c r="H83" s="6"/>
      <c r="I83" s="6"/>
      <c r="J83" s="10" t="s">
        <v>1</v>
      </c>
    </row>
    <row r="84" spans="1:10" s="4" customFormat="1" x14ac:dyDescent="0.25">
      <c r="A84" s="8"/>
      <c r="B84" s="7"/>
      <c r="C84" s="7"/>
      <c r="D84" s="6"/>
      <c r="E84" s="6"/>
      <c r="F84" s="6"/>
      <c r="G84" s="6"/>
      <c r="H84" s="6"/>
      <c r="I84" s="6"/>
      <c r="J84" s="5" t="s">
        <v>0</v>
      </c>
    </row>
  </sheetData>
  <mergeCells count="2">
    <mergeCell ref="G9:I9"/>
    <mergeCell ref="G10:I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69B2-9E07-4027-8518-ABD80650D726}">
  <sheetPr codeName="Sheet6"/>
  <dimension ref="A1:K75"/>
  <sheetViews>
    <sheetView showGridLines="0" view="pageBreakPreview" topLeftCell="A4" zoomScaleNormal="90" zoomScaleSheetLayoutView="100" workbookViewId="0">
      <selection activeCell="I37" sqref="I37"/>
    </sheetView>
  </sheetViews>
  <sheetFormatPr defaultColWidth="9.140625" defaultRowHeight="13.5" x14ac:dyDescent="0.25"/>
  <cols>
    <col min="1" max="1" width="1.7109375" style="1" customWidth="1"/>
    <col min="2" max="2" width="14.5703125" style="3" customWidth="1"/>
    <col min="3" max="3" width="10.42578125" style="3" customWidth="1"/>
    <col min="4" max="4" width="16.42578125" style="2" customWidth="1"/>
    <col min="5" max="7" width="18.425781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63"/>
      <c r="J2" s="63"/>
      <c r="K2" s="63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148</v>
      </c>
      <c r="C11" s="36" t="s">
        <v>118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149</v>
      </c>
      <c r="C12" s="33" t="s">
        <v>78</v>
      </c>
      <c r="D12" s="32"/>
      <c r="E12" s="32"/>
      <c r="F12" s="32"/>
      <c r="G12" s="32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ht="15" customHeight="1" x14ac:dyDescent="0.25">
      <c r="A15" s="49"/>
      <c r="B15" s="50" t="s">
        <v>47</v>
      </c>
      <c r="C15" s="51"/>
      <c r="D15" s="52" t="s">
        <v>26</v>
      </c>
      <c r="E15" s="53" t="s">
        <v>23</v>
      </c>
      <c r="F15" s="53" t="s">
        <v>22</v>
      </c>
      <c r="G15" s="53" t="s">
        <v>21</v>
      </c>
      <c r="H15" s="49"/>
    </row>
    <row r="16" spans="1:11" ht="15" customHeight="1" x14ac:dyDescent="0.25">
      <c r="A16" s="49"/>
      <c r="B16" s="55" t="s">
        <v>46</v>
      </c>
      <c r="C16" s="51"/>
      <c r="D16" s="56" t="s">
        <v>24</v>
      </c>
      <c r="E16" s="57" t="s">
        <v>20</v>
      </c>
      <c r="F16" s="57" t="s">
        <v>19</v>
      </c>
      <c r="G16" s="57" t="s">
        <v>18</v>
      </c>
      <c r="H16" s="49"/>
    </row>
    <row r="17" spans="1:11" s="14" customFormat="1" ht="8.1" customHeight="1" x14ac:dyDescent="0.25">
      <c r="A17" s="59"/>
      <c r="B17" s="60"/>
      <c r="C17" s="59"/>
      <c r="D17" s="61"/>
      <c r="E17" s="61"/>
      <c r="F17" s="61"/>
      <c r="G17" s="61"/>
      <c r="H17" s="59"/>
    </row>
    <row r="18" spans="1:11" ht="8.1" customHeight="1" x14ac:dyDescent="0.25">
      <c r="A18" s="14"/>
      <c r="B18" s="28"/>
      <c r="C18" s="28"/>
      <c r="D18" s="30"/>
      <c r="E18" s="30"/>
      <c r="F18" s="30"/>
      <c r="G18" s="30"/>
      <c r="H18" s="14"/>
      <c r="I18" s="29"/>
      <c r="J18" s="29"/>
      <c r="K18" s="29"/>
    </row>
    <row r="19" spans="1:11" ht="15" customHeight="1" x14ac:dyDescent="0.25">
      <c r="A19" s="14"/>
      <c r="B19" s="28" t="s">
        <v>23</v>
      </c>
      <c r="C19" s="27"/>
      <c r="D19" s="24">
        <v>2022</v>
      </c>
      <c r="E19" s="25">
        <f>SUM(E23,E27,E31,E35,E39)</f>
        <v>1202</v>
      </c>
      <c r="F19" s="25" t="s">
        <v>2</v>
      </c>
      <c r="G19" s="25">
        <f>SUM(G23,G27,G31,G35,G39)</f>
        <v>1202</v>
      </c>
      <c r="H19" s="14"/>
    </row>
    <row r="20" spans="1:11" ht="15" customHeight="1" x14ac:dyDescent="0.25">
      <c r="B20" s="41" t="s">
        <v>20</v>
      </c>
      <c r="C20" s="26"/>
      <c r="D20" s="24">
        <v>2023</v>
      </c>
      <c r="E20" s="25">
        <f t="shared" ref="E20:G21" si="0">SUM(E24,E28,E32,E36,E40)</f>
        <v>1413</v>
      </c>
      <c r="F20" s="25" t="s">
        <v>2</v>
      </c>
      <c r="G20" s="25">
        <f t="shared" si="0"/>
        <v>1413</v>
      </c>
    </row>
    <row r="21" spans="1:11" ht="15" customHeight="1" x14ac:dyDescent="0.25">
      <c r="B21" s="26"/>
      <c r="C21" s="26"/>
      <c r="D21" s="24">
        <v>2024</v>
      </c>
      <c r="E21" s="25">
        <f t="shared" si="0"/>
        <v>1602</v>
      </c>
      <c r="F21" s="25" t="s">
        <v>2</v>
      </c>
      <c r="G21" s="25">
        <f t="shared" si="0"/>
        <v>1602</v>
      </c>
      <c r="I21" s="17"/>
    </row>
    <row r="22" spans="1:11" ht="8.1" customHeight="1" x14ac:dyDescent="0.25">
      <c r="D22" s="24"/>
      <c r="E22" s="23"/>
      <c r="F22" s="23"/>
      <c r="G22" s="23"/>
      <c r="I22" s="17"/>
    </row>
    <row r="23" spans="1:11" ht="15" customHeight="1" x14ac:dyDescent="0.25">
      <c r="B23" s="26" t="s">
        <v>132</v>
      </c>
      <c r="D23" s="2">
        <v>2022</v>
      </c>
      <c r="E23" s="20">
        <f t="shared" ref="E23:E25" si="1">SUM(F23:G23)</f>
        <v>3</v>
      </c>
      <c r="F23" s="15" t="s">
        <v>2</v>
      </c>
      <c r="G23" s="15">
        <v>3</v>
      </c>
      <c r="I23" s="17"/>
    </row>
    <row r="24" spans="1:11" ht="15" customHeight="1" x14ac:dyDescent="0.25">
      <c r="B24" s="41" t="s">
        <v>133</v>
      </c>
      <c r="D24" s="2">
        <v>2023</v>
      </c>
      <c r="E24" s="20">
        <f t="shared" si="1"/>
        <v>5</v>
      </c>
      <c r="F24" s="15" t="s">
        <v>2</v>
      </c>
      <c r="G24" s="15">
        <v>5</v>
      </c>
      <c r="I24" s="17"/>
    </row>
    <row r="25" spans="1:11" ht="15" customHeight="1" x14ac:dyDescent="0.25">
      <c r="D25" s="2">
        <v>2024</v>
      </c>
      <c r="E25" s="20">
        <f t="shared" si="1"/>
        <v>9</v>
      </c>
      <c r="F25" s="15" t="s">
        <v>2</v>
      </c>
      <c r="G25" s="15">
        <v>9</v>
      </c>
      <c r="I25" s="17"/>
    </row>
    <row r="26" spans="1:11" ht="8.1" customHeight="1" x14ac:dyDescent="0.25">
      <c r="D26" s="19"/>
      <c r="E26" s="18"/>
      <c r="F26" s="18"/>
      <c r="G26" s="18"/>
      <c r="I26" s="17"/>
    </row>
    <row r="27" spans="1:11" ht="15" customHeight="1" x14ac:dyDescent="0.25">
      <c r="B27" s="26" t="s">
        <v>99</v>
      </c>
      <c r="D27" s="2">
        <v>2022</v>
      </c>
      <c r="E27" s="20">
        <f t="shared" ref="E27:E29" si="2">SUM(F27:G27)</f>
        <v>14</v>
      </c>
      <c r="F27" s="15" t="s">
        <v>2</v>
      </c>
      <c r="G27" s="15">
        <v>14</v>
      </c>
      <c r="I27" s="17"/>
    </row>
    <row r="28" spans="1:11" ht="15" customHeight="1" x14ac:dyDescent="0.25">
      <c r="B28" s="41" t="s">
        <v>100</v>
      </c>
      <c r="D28" s="2">
        <v>2023</v>
      </c>
      <c r="E28" s="20">
        <f t="shared" si="2"/>
        <v>19</v>
      </c>
      <c r="F28" s="15" t="s">
        <v>2</v>
      </c>
      <c r="G28" s="15">
        <v>19</v>
      </c>
      <c r="I28" s="17"/>
    </row>
    <row r="29" spans="1:11" ht="15" customHeight="1" x14ac:dyDescent="0.25">
      <c r="D29" s="2">
        <v>2024</v>
      </c>
      <c r="E29" s="20">
        <f t="shared" si="2"/>
        <v>29</v>
      </c>
      <c r="F29" s="15" t="s">
        <v>2</v>
      </c>
      <c r="G29" s="15">
        <v>29</v>
      </c>
      <c r="I29" s="17"/>
    </row>
    <row r="30" spans="1:11" ht="8.1" customHeight="1" x14ac:dyDescent="0.25">
      <c r="D30" s="19"/>
      <c r="E30" s="18"/>
      <c r="F30" s="18"/>
      <c r="G30" s="18"/>
      <c r="I30" s="17"/>
    </row>
    <row r="31" spans="1:11" ht="15" customHeight="1" x14ac:dyDescent="0.25">
      <c r="B31" s="26" t="s">
        <v>101</v>
      </c>
      <c r="D31" s="2">
        <v>2022</v>
      </c>
      <c r="E31" s="20">
        <f t="shared" ref="E31:E33" si="3">SUM(F31:G31)</f>
        <v>126</v>
      </c>
      <c r="F31" s="15" t="s">
        <v>2</v>
      </c>
      <c r="G31" s="15">
        <v>126</v>
      </c>
      <c r="I31" s="17"/>
    </row>
    <row r="32" spans="1:11" ht="15" customHeight="1" x14ac:dyDescent="0.25">
      <c r="B32" s="41" t="s">
        <v>102</v>
      </c>
      <c r="D32" s="2">
        <v>2023</v>
      </c>
      <c r="E32" s="20">
        <f t="shared" si="3"/>
        <v>156</v>
      </c>
      <c r="F32" s="15" t="s">
        <v>2</v>
      </c>
      <c r="G32" s="15">
        <v>156</v>
      </c>
      <c r="I32" s="17"/>
    </row>
    <row r="33" spans="1:9" ht="15" customHeight="1" x14ac:dyDescent="0.25">
      <c r="D33" s="2">
        <v>2024</v>
      </c>
      <c r="E33" s="20">
        <f t="shared" si="3"/>
        <v>154</v>
      </c>
      <c r="F33" s="15" t="s">
        <v>2</v>
      </c>
      <c r="G33" s="15">
        <v>154</v>
      </c>
      <c r="I33" s="17"/>
    </row>
    <row r="34" spans="1:9" ht="8.1" customHeight="1" x14ac:dyDescent="0.25">
      <c r="D34" s="19"/>
      <c r="E34" s="18"/>
      <c r="F34" s="18"/>
      <c r="G34" s="18"/>
      <c r="I34" s="17"/>
    </row>
    <row r="35" spans="1:9" ht="15" customHeight="1" x14ac:dyDescent="0.25">
      <c r="B35" s="26" t="s">
        <v>103</v>
      </c>
      <c r="D35" s="2">
        <v>2022</v>
      </c>
      <c r="E35" s="20">
        <f t="shared" ref="E35:E37" si="4">SUM(F35:G35)</f>
        <v>867</v>
      </c>
      <c r="F35" s="15" t="s">
        <v>2</v>
      </c>
      <c r="G35" s="15">
        <v>867</v>
      </c>
      <c r="I35" s="17"/>
    </row>
    <row r="36" spans="1:9" ht="15" customHeight="1" x14ac:dyDescent="0.25">
      <c r="B36" s="41" t="s">
        <v>104</v>
      </c>
      <c r="D36" s="2">
        <v>2023</v>
      </c>
      <c r="E36" s="20">
        <f t="shared" si="4"/>
        <v>1008</v>
      </c>
      <c r="F36" s="15" t="s">
        <v>2</v>
      </c>
      <c r="G36" s="15">
        <v>1008</v>
      </c>
      <c r="I36" s="17"/>
    </row>
    <row r="37" spans="1:9" s="3" customFormat="1" ht="15" customHeight="1" x14ac:dyDescent="0.25">
      <c r="A37" s="1"/>
      <c r="D37" s="2">
        <v>2024</v>
      </c>
      <c r="E37" s="20">
        <f t="shared" si="4"/>
        <v>1120</v>
      </c>
      <c r="F37" s="15" t="s">
        <v>2</v>
      </c>
      <c r="G37" s="15">
        <v>1120</v>
      </c>
      <c r="H37" s="1"/>
      <c r="I37" s="17"/>
    </row>
    <row r="38" spans="1:9" ht="8.1" customHeight="1" x14ac:dyDescent="0.25">
      <c r="D38" s="19"/>
      <c r="E38" s="18"/>
      <c r="F38" s="18"/>
      <c r="G38" s="18"/>
      <c r="I38" s="17"/>
    </row>
    <row r="39" spans="1:9" ht="15" customHeight="1" x14ac:dyDescent="0.25">
      <c r="A39" s="3"/>
      <c r="B39" s="26" t="s">
        <v>105</v>
      </c>
      <c r="D39" s="2">
        <v>2022</v>
      </c>
      <c r="E39" s="20">
        <f t="shared" ref="E39:E41" si="5">SUM(F39:G39)</f>
        <v>192</v>
      </c>
      <c r="F39" s="15" t="s">
        <v>2</v>
      </c>
      <c r="G39" s="15">
        <v>192</v>
      </c>
      <c r="I39" s="17"/>
    </row>
    <row r="40" spans="1:9" ht="15" customHeight="1" x14ac:dyDescent="0.25">
      <c r="B40" s="41" t="s">
        <v>108</v>
      </c>
      <c r="D40" s="2">
        <v>2023</v>
      </c>
      <c r="E40" s="20">
        <f t="shared" si="5"/>
        <v>225</v>
      </c>
      <c r="F40" s="15" t="s">
        <v>2</v>
      </c>
      <c r="G40" s="15">
        <v>225</v>
      </c>
      <c r="I40" s="17"/>
    </row>
    <row r="41" spans="1:9" ht="15" customHeight="1" x14ac:dyDescent="0.25">
      <c r="D41" s="2">
        <v>2024</v>
      </c>
      <c r="E41" s="20">
        <f t="shared" si="5"/>
        <v>290</v>
      </c>
      <c r="F41" s="15" t="s">
        <v>2</v>
      </c>
      <c r="G41" s="15">
        <v>290</v>
      </c>
      <c r="I41" s="17"/>
    </row>
    <row r="42" spans="1:9" ht="8.1" customHeight="1" thickBot="1" x14ac:dyDescent="0.3">
      <c r="A42" s="11"/>
      <c r="B42" s="13"/>
      <c r="C42" s="13"/>
      <c r="D42" s="12"/>
      <c r="E42" s="12"/>
      <c r="F42" s="12"/>
      <c r="G42" s="12"/>
      <c r="H42" s="11"/>
    </row>
    <row r="43" spans="1:9" s="9" customFormat="1" x14ac:dyDescent="0.25">
      <c r="A43" s="4"/>
      <c r="B43" s="7"/>
      <c r="C43" s="7"/>
      <c r="D43" s="6"/>
      <c r="E43" s="6"/>
      <c r="F43" s="6"/>
      <c r="G43" s="6"/>
      <c r="H43" s="10" t="s">
        <v>1</v>
      </c>
    </row>
    <row r="44" spans="1:9" s="4" customFormat="1" x14ac:dyDescent="0.25">
      <c r="A44" s="8"/>
      <c r="B44" s="7"/>
      <c r="C44" s="7"/>
      <c r="D44" s="6"/>
      <c r="E44" s="6"/>
      <c r="F44" s="6"/>
      <c r="G44" s="6"/>
      <c r="H44" s="5" t="s">
        <v>0</v>
      </c>
    </row>
    <row r="46" spans="1:9" s="35" customFormat="1" ht="15" customHeight="1" x14ac:dyDescent="0.25">
      <c r="B46" s="38" t="s">
        <v>150</v>
      </c>
      <c r="C46" s="36" t="s">
        <v>119</v>
      </c>
      <c r="D46" s="37"/>
      <c r="E46" s="37"/>
      <c r="F46" s="37"/>
      <c r="G46" s="37"/>
      <c r="H46" s="36"/>
    </row>
    <row r="47" spans="1:9" s="31" customFormat="1" ht="16.5" customHeight="1" x14ac:dyDescent="0.25">
      <c r="B47" s="34" t="s">
        <v>151</v>
      </c>
      <c r="C47" s="33" t="s">
        <v>79</v>
      </c>
      <c r="D47" s="32"/>
      <c r="E47" s="32"/>
      <c r="F47" s="32"/>
      <c r="G47" s="32"/>
    </row>
    <row r="48" spans="1:9" ht="8.1" customHeight="1" thickBot="1" x14ac:dyDescent="0.3"/>
    <row r="49" spans="1:11" ht="4.5" customHeight="1" thickTop="1" x14ac:dyDescent="0.25">
      <c r="A49" s="46"/>
      <c r="B49" s="47"/>
      <c r="C49" s="47"/>
      <c r="D49" s="48"/>
      <c r="E49" s="48"/>
      <c r="F49" s="48"/>
      <c r="G49" s="48"/>
      <c r="H49" s="46"/>
    </row>
    <row r="50" spans="1:11" ht="15" customHeight="1" x14ac:dyDescent="0.25">
      <c r="A50" s="49"/>
      <c r="B50" s="50" t="s">
        <v>59</v>
      </c>
      <c r="C50" s="51"/>
      <c r="D50" s="62" t="s">
        <v>26</v>
      </c>
      <c r="E50" s="53" t="s">
        <v>23</v>
      </c>
      <c r="F50" s="53" t="s">
        <v>22</v>
      </c>
      <c r="G50" s="53" t="s">
        <v>21</v>
      </c>
      <c r="H50" s="49"/>
    </row>
    <row r="51" spans="1:11" ht="15" customHeight="1" x14ac:dyDescent="0.25">
      <c r="A51" s="49"/>
      <c r="B51" s="55" t="s">
        <v>58</v>
      </c>
      <c r="C51" s="51"/>
      <c r="D51" s="56" t="s">
        <v>24</v>
      </c>
      <c r="E51" s="57" t="s">
        <v>20</v>
      </c>
      <c r="F51" s="57" t="s">
        <v>19</v>
      </c>
      <c r="G51" s="57" t="s">
        <v>18</v>
      </c>
      <c r="H51" s="49"/>
    </row>
    <row r="52" spans="1:11" s="14" customFormat="1" ht="8.1" customHeight="1" x14ac:dyDescent="0.25">
      <c r="A52" s="59"/>
      <c r="B52" s="60"/>
      <c r="C52" s="59"/>
      <c r="D52" s="61"/>
      <c r="E52" s="61"/>
      <c r="F52" s="61"/>
      <c r="G52" s="61"/>
      <c r="H52" s="59"/>
    </row>
    <row r="53" spans="1:11" ht="8.1" customHeight="1" x14ac:dyDescent="0.25">
      <c r="A53" s="14"/>
      <c r="B53" s="28"/>
      <c r="C53" s="28"/>
      <c r="D53" s="30"/>
      <c r="E53" s="30"/>
      <c r="F53" s="30"/>
      <c r="G53" s="30"/>
      <c r="H53" s="14"/>
      <c r="I53" s="29"/>
      <c r="J53" s="29"/>
      <c r="K53" s="29"/>
    </row>
    <row r="54" spans="1:11" ht="15" customHeight="1" x14ac:dyDescent="0.2">
      <c r="B54" s="42" t="s">
        <v>57</v>
      </c>
      <c r="D54" s="2">
        <v>2022</v>
      </c>
      <c r="E54" s="20">
        <f>SUM(F54:G54)</f>
        <v>1202</v>
      </c>
      <c r="F54" s="20" t="s">
        <v>2</v>
      </c>
      <c r="G54" s="20">
        <f t="shared" ref="G54:G56" si="6">SUM(G58,G62,G66,G70)</f>
        <v>1202</v>
      </c>
      <c r="I54" s="17"/>
    </row>
    <row r="55" spans="1:11" ht="15" customHeight="1" x14ac:dyDescent="0.25">
      <c r="B55" s="41" t="s">
        <v>56</v>
      </c>
      <c r="D55" s="2">
        <v>2023</v>
      </c>
      <c r="E55" s="20">
        <f t="shared" ref="E55:E56" si="7">SUM(F55:G55)</f>
        <v>1413</v>
      </c>
      <c r="F55" s="20" t="s">
        <v>2</v>
      </c>
      <c r="G55" s="20">
        <f t="shared" si="6"/>
        <v>1413</v>
      </c>
      <c r="I55" s="17"/>
    </row>
    <row r="56" spans="1:11" ht="15" customHeight="1" x14ac:dyDescent="0.25">
      <c r="D56" s="2">
        <v>2024</v>
      </c>
      <c r="E56" s="20">
        <f t="shared" si="7"/>
        <v>1602</v>
      </c>
      <c r="F56" s="20" t="s">
        <v>2</v>
      </c>
      <c r="G56" s="20">
        <f t="shared" si="6"/>
        <v>1602</v>
      </c>
      <c r="I56" s="17"/>
    </row>
    <row r="57" spans="1:11" ht="8.1" customHeight="1" x14ac:dyDescent="0.25">
      <c r="D57" s="19"/>
      <c r="E57" s="18"/>
      <c r="F57" s="18"/>
      <c r="G57" s="18"/>
      <c r="I57" s="17"/>
    </row>
    <row r="58" spans="1:11" ht="15" customHeight="1" x14ac:dyDescent="0.25">
      <c r="B58" s="45" t="s">
        <v>55</v>
      </c>
      <c r="D58" s="2">
        <v>2022</v>
      </c>
      <c r="E58" s="20">
        <f t="shared" ref="E58:E72" si="8">SUM(F58:G58)</f>
        <v>854</v>
      </c>
      <c r="F58" s="15" t="s">
        <v>2</v>
      </c>
      <c r="G58" s="15">
        <v>854</v>
      </c>
      <c r="I58" s="17"/>
    </row>
    <row r="59" spans="1:11" ht="15" customHeight="1" x14ac:dyDescent="0.25">
      <c r="B59" s="45"/>
      <c r="D59" s="2">
        <v>2023</v>
      </c>
      <c r="E59" s="20">
        <f t="shared" si="8"/>
        <v>1013</v>
      </c>
      <c r="F59" s="15" t="s">
        <v>2</v>
      </c>
      <c r="G59" s="15">
        <v>1013</v>
      </c>
      <c r="I59" s="17"/>
    </row>
    <row r="60" spans="1:11" ht="15" customHeight="1" x14ac:dyDescent="0.25">
      <c r="D60" s="2">
        <v>2024</v>
      </c>
      <c r="E60" s="20">
        <f t="shared" si="8"/>
        <v>1114</v>
      </c>
      <c r="F60" s="15" t="s">
        <v>2</v>
      </c>
      <c r="G60" s="15">
        <v>1114</v>
      </c>
      <c r="I60" s="17"/>
    </row>
    <row r="61" spans="1:11" ht="8.1" customHeight="1" x14ac:dyDescent="0.25">
      <c r="D61" s="19"/>
      <c r="E61" s="18"/>
      <c r="F61" s="18"/>
      <c r="G61" s="18"/>
      <c r="I61" s="17"/>
    </row>
    <row r="62" spans="1:11" ht="15" customHeight="1" x14ac:dyDescent="0.2">
      <c r="B62" s="44" t="s">
        <v>54</v>
      </c>
      <c r="D62" s="2">
        <v>2022</v>
      </c>
      <c r="E62" s="20">
        <f t="shared" si="8"/>
        <v>72</v>
      </c>
      <c r="F62" s="15" t="s">
        <v>2</v>
      </c>
      <c r="G62" s="15">
        <v>72</v>
      </c>
      <c r="I62" s="17"/>
    </row>
    <row r="63" spans="1:11" ht="15" customHeight="1" x14ac:dyDescent="0.25">
      <c r="B63" s="43" t="s">
        <v>53</v>
      </c>
      <c r="D63" s="2">
        <v>2023</v>
      </c>
      <c r="E63" s="20">
        <f t="shared" si="8"/>
        <v>84</v>
      </c>
      <c r="F63" s="15" t="s">
        <v>2</v>
      </c>
      <c r="G63" s="15">
        <v>84</v>
      </c>
      <c r="I63" s="17"/>
    </row>
    <row r="64" spans="1:11" ht="15" customHeight="1" x14ac:dyDescent="0.25">
      <c r="D64" s="2">
        <v>2024</v>
      </c>
      <c r="E64" s="20">
        <f t="shared" si="8"/>
        <v>94</v>
      </c>
      <c r="F64" s="15" t="s">
        <v>2</v>
      </c>
      <c r="G64" s="15">
        <v>94</v>
      </c>
      <c r="I64" s="17"/>
    </row>
    <row r="65" spans="1:9" ht="8.1" customHeight="1" x14ac:dyDescent="0.25">
      <c r="D65" s="19"/>
      <c r="E65" s="18"/>
      <c r="F65" s="18"/>
      <c r="G65" s="18"/>
      <c r="I65" s="17"/>
    </row>
    <row r="66" spans="1:9" ht="15" customHeight="1" x14ac:dyDescent="0.2">
      <c r="B66" s="44" t="s">
        <v>52</v>
      </c>
      <c r="D66" s="2">
        <v>2022</v>
      </c>
      <c r="E66" s="20">
        <f t="shared" si="8"/>
        <v>43</v>
      </c>
      <c r="F66" s="15" t="s">
        <v>2</v>
      </c>
      <c r="G66" s="15">
        <v>43</v>
      </c>
      <c r="I66" s="17"/>
    </row>
    <row r="67" spans="1:9" ht="15" customHeight="1" x14ac:dyDescent="0.25">
      <c r="B67" s="43" t="s">
        <v>94</v>
      </c>
      <c r="D67" s="2">
        <v>2023</v>
      </c>
      <c r="E67" s="20">
        <f t="shared" si="8"/>
        <v>43</v>
      </c>
      <c r="F67" s="15" t="s">
        <v>2</v>
      </c>
      <c r="G67" s="15">
        <v>43</v>
      </c>
      <c r="I67" s="17"/>
    </row>
    <row r="68" spans="1:9" s="3" customFormat="1" ht="15" customHeight="1" x14ac:dyDescent="0.25">
      <c r="A68" s="1"/>
      <c r="D68" s="2">
        <v>2024</v>
      </c>
      <c r="E68" s="20">
        <f t="shared" si="8"/>
        <v>48</v>
      </c>
      <c r="F68" s="15" t="s">
        <v>2</v>
      </c>
      <c r="G68" s="15">
        <v>48</v>
      </c>
      <c r="H68" s="1"/>
      <c r="I68" s="17"/>
    </row>
    <row r="69" spans="1:9" ht="8.1" customHeight="1" x14ac:dyDescent="0.25">
      <c r="D69" s="19"/>
      <c r="E69" s="18"/>
      <c r="F69" s="18"/>
      <c r="G69" s="18"/>
      <c r="I69" s="17"/>
    </row>
    <row r="70" spans="1:9" ht="15" customHeight="1" x14ac:dyDescent="0.2">
      <c r="A70" s="3"/>
      <c r="B70" s="44" t="s">
        <v>51</v>
      </c>
      <c r="D70" s="2">
        <v>2022</v>
      </c>
      <c r="E70" s="20">
        <f t="shared" si="8"/>
        <v>233</v>
      </c>
      <c r="F70" s="15" t="s">
        <v>2</v>
      </c>
      <c r="G70" s="15">
        <v>233</v>
      </c>
      <c r="I70" s="17"/>
    </row>
    <row r="71" spans="1:9" ht="15" customHeight="1" x14ac:dyDescent="0.25">
      <c r="B71" s="43" t="s">
        <v>50</v>
      </c>
      <c r="D71" s="2">
        <v>2023</v>
      </c>
      <c r="E71" s="20">
        <f t="shared" si="8"/>
        <v>273</v>
      </c>
      <c r="F71" s="15" t="s">
        <v>2</v>
      </c>
      <c r="G71" s="15">
        <v>273</v>
      </c>
      <c r="I71" s="17"/>
    </row>
    <row r="72" spans="1:9" ht="15" customHeight="1" x14ac:dyDescent="0.25">
      <c r="D72" s="2">
        <v>2024</v>
      </c>
      <c r="E72" s="20">
        <f t="shared" si="8"/>
        <v>346</v>
      </c>
      <c r="F72" s="15" t="s">
        <v>2</v>
      </c>
      <c r="G72" s="15">
        <v>346</v>
      </c>
      <c r="I72" s="17"/>
    </row>
    <row r="73" spans="1:9" ht="8.1" customHeight="1" thickBot="1" x14ac:dyDescent="0.3">
      <c r="A73" s="11"/>
      <c r="B73" s="13"/>
      <c r="C73" s="13"/>
      <c r="D73" s="12"/>
      <c r="E73" s="12"/>
      <c r="F73" s="12"/>
      <c r="G73" s="12"/>
      <c r="H73" s="11"/>
    </row>
    <row r="74" spans="1:9" s="9" customFormat="1" x14ac:dyDescent="0.25">
      <c r="A74" s="4"/>
      <c r="B74" s="7"/>
      <c r="C74" s="7"/>
      <c r="D74" s="6"/>
      <c r="E74" s="6"/>
      <c r="F74" s="6"/>
      <c r="G74" s="6"/>
      <c r="H74" s="10" t="s">
        <v>1</v>
      </c>
    </row>
    <row r="75" spans="1:9" s="4" customFormat="1" x14ac:dyDescent="0.25">
      <c r="A75" s="8"/>
      <c r="B75" s="7"/>
      <c r="C75" s="7"/>
      <c r="D75" s="6"/>
      <c r="E75" s="6"/>
      <c r="F75" s="6"/>
      <c r="G75" s="6"/>
      <c r="H75" s="5" t="s">
        <v>0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1EBE-E180-4D2C-A3C0-9C975BF3810F}">
  <sheetPr codeName="Sheet11"/>
  <dimension ref="A1:P90"/>
  <sheetViews>
    <sheetView showGridLines="0" view="pageBreakPreview" zoomScaleNormal="90" zoomScaleSheetLayoutView="100" workbookViewId="0">
      <selection activeCell="M38" sqref="M38"/>
    </sheetView>
  </sheetViews>
  <sheetFormatPr defaultColWidth="9.140625" defaultRowHeight="13.5" x14ac:dyDescent="0.25"/>
  <cols>
    <col min="1" max="1" width="1.7109375" style="1" customWidth="1"/>
    <col min="2" max="2" width="11.5703125" style="3" customWidth="1"/>
    <col min="3" max="3" width="7.140625" style="3" customWidth="1"/>
    <col min="4" max="4" width="10.5703125" style="2" customWidth="1"/>
    <col min="5" max="6" width="11.140625" style="2" customWidth="1"/>
    <col min="7" max="7" width="13.42578125" style="2" customWidth="1"/>
    <col min="8" max="8" width="2.140625" style="2" customWidth="1"/>
    <col min="9" max="10" width="11.140625" style="2" customWidth="1"/>
    <col min="11" max="11" width="13.42578125" style="2" customWidth="1"/>
    <col min="12" max="12" width="2.140625" style="1" customWidth="1"/>
    <col min="13" max="16384" width="9.140625" style="1"/>
  </cols>
  <sheetData>
    <row r="1" spans="1:15" ht="12" customHeight="1" x14ac:dyDescent="0.25">
      <c r="L1" s="40"/>
    </row>
    <row r="2" spans="1:15" ht="12" customHeight="1" x14ac:dyDescent="0.25">
      <c r="L2" s="40"/>
      <c r="M2" s="39"/>
      <c r="N2" s="39"/>
      <c r="O2" s="39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7" spans="1:15" ht="11.25" customHeight="1" x14ac:dyDescent="0.25"/>
    <row r="8" spans="1:15" s="35" customFormat="1" ht="15" customHeight="1" x14ac:dyDescent="0.25">
      <c r="B8" s="38" t="s">
        <v>152</v>
      </c>
      <c r="C8" s="36" t="s">
        <v>127</v>
      </c>
      <c r="D8" s="37"/>
      <c r="E8" s="37"/>
      <c r="F8" s="37"/>
      <c r="G8" s="37"/>
      <c r="H8" s="37"/>
      <c r="I8" s="37"/>
      <c r="J8" s="37"/>
      <c r="K8" s="37"/>
      <c r="L8" s="36"/>
    </row>
    <row r="9" spans="1:15" s="31" customFormat="1" ht="16.5" customHeight="1" x14ac:dyDescent="0.25">
      <c r="B9" s="34" t="s">
        <v>153</v>
      </c>
      <c r="C9" s="33" t="s">
        <v>128</v>
      </c>
      <c r="D9" s="32"/>
      <c r="E9" s="32"/>
      <c r="F9" s="32"/>
      <c r="G9" s="32"/>
      <c r="H9" s="32"/>
      <c r="I9" s="32"/>
      <c r="J9" s="32"/>
      <c r="K9" s="32"/>
    </row>
    <row r="10" spans="1:15" ht="8.1" customHeight="1" thickBot="1" x14ac:dyDescent="0.3"/>
    <row r="11" spans="1:15" ht="4.5" customHeight="1" thickTop="1" x14ac:dyDescent="0.25">
      <c r="A11" s="46"/>
      <c r="B11" s="47"/>
      <c r="C11" s="47"/>
      <c r="D11" s="48"/>
      <c r="E11" s="48"/>
      <c r="F11" s="48"/>
      <c r="G11" s="48"/>
      <c r="H11" s="48"/>
      <c r="I11" s="48"/>
      <c r="J11" s="48"/>
      <c r="K11" s="48"/>
      <c r="L11" s="46"/>
    </row>
    <row r="12" spans="1:15" ht="15" customHeight="1" x14ac:dyDescent="0.25">
      <c r="A12" s="49"/>
      <c r="B12" s="50" t="s">
        <v>27</v>
      </c>
      <c r="C12" s="51"/>
      <c r="D12" s="52" t="s">
        <v>26</v>
      </c>
      <c r="E12" s="74" t="s">
        <v>61</v>
      </c>
      <c r="F12" s="74"/>
      <c r="G12" s="74"/>
      <c r="H12" s="54"/>
      <c r="I12" s="74" t="s">
        <v>182</v>
      </c>
      <c r="J12" s="74"/>
      <c r="K12" s="74"/>
      <c r="L12" s="49"/>
    </row>
    <row r="13" spans="1:15" ht="15" customHeight="1" x14ac:dyDescent="0.25">
      <c r="A13" s="49"/>
      <c r="B13" s="55" t="s">
        <v>25</v>
      </c>
      <c r="C13" s="51"/>
      <c r="D13" s="56" t="s">
        <v>24</v>
      </c>
      <c r="E13" s="75" t="s">
        <v>62</v>
      </c>
      <c r="F13" s="75"/>
      <c r="G13" s="75"/>
      <c r="H13" s="58"/>
      <c r="I13" s="75" t="s">
        <v>183</v>
      </c>
      <c r="J13" s="75"/>
      <c r="K13" s="75"/>
      <c r="L13" s="49"/>
    </row>
    <row r="14" spans="1:15" ht="15" customHeight="1" x14ac:dyDescent="0.25">
      <c r="A14" s="49"/>
      <c r="B14" s="55"/>
      <c r="C14" s="51"/>
      <c r="D14" s="56"/>
      <c r="E14" s="53" t="s">
        <v>23</v>
      </c>
      <c r="F14" s="53" t="s">
        <v>80</v>
      </c>
      <c r="G14" s="53" t="s">
        <v>82</v>
      </c>
      <c r="H14" s="53"/>
      <c r="I14" s="53" t="s">
        <v>23</v>
      </c>
      <c r="J14" s="53" t="s">
        <v>80</v>
      </c>
      <c r="K14" s="53" t="s">
        <v>82</v>
      </c>
      <c r="L14" s="49"/>
    </row>
    <row r="15" spans="1:15" ht="15" customHeight="1" x14ac:dyDescent="0.25">
      <c r="A15" s="49"/>
      <c r="B15" s="55"/>
      <c r="C15" s="51"/>
      <c r="D15" s="56"/>
      <c r="E15" s="57" t="s">
        <v>20</v>
      </c>
      <c r="F15" s="57" t="s">
        <v>81</v>
      </c>
      <c r="G15" s="53" t="s">
        <v>83</v>
      </c>
      <c r="H15" s="53"/>
      <c r="I15" s="57" t="s">
        <v>20</v>
      </c>
      <c r="J15" s="57" t="s">
        <v>81</v>
      </c>
      <c r="K15" s="53" t="s">
        <v>83</v>
      </c>
      <c r="L15" s="49"/>
    </row>
    <row r="16" spans="1:15" ht="15" customHeight="1" x14ac:dyDescent="0.25">
      <c r="A16" s="49"/>
      <c r="B16" s="55"/>
      <c r="C16" s="51"/>
      <c r="D16" s="56"/>
      <c r="E16" s="57"/>
      <c r="F16" s="53"/>
      <c r="G16" s="57" t="s">
        <v>84</v>
      </c>
      <c r="H16" s="53"/>
      <c r="I16" s="57"/>
      <c r="J16" s="53"/>
      <c r="K16" s="57" t="s">
        <v>84</v>
      </c>
      <c r="L16" s="49"/>
    </row>
    <row r="17" spans="1:15" s="14" customFormat="1" ht="8.1" customHeight="1" x14ac:dyDescent="0.25">
      <c r="A17" s="59"/>
      <c r="B17" s="60"/>
      <c r="C17" s="59"/>
      <c r="D17" s="61"/>
      <c r="E17" s="61"/>
      <c r="F17" s="61"/>
      <c r="G17" s="61"/>
      <c r="H17" s="61"/>
      <c r="I17" s="61"/>
      <c r="J17" s="61"/>
      <c r="K17" s="61"/>
      <c r="L17" s="59"/>
    </row>
    <row r="18" spans="1:15" ht="8.1" customHeight="1" x14ac:dyDescent="0.25">
      <c r="A18" s="14"/>
      <c r="B18" s="28"/>
      <c r="C18" s="28"/>
      <c r="D18" s="30"/>
      <c r="E18" s="30"/>
      <c r="F18" s="30"/>
      <c r="G18" s="30"/>
      <c r="H18" s="30"/>
      <c r="I18" s="30"/>
      <c r="J18" s="30"/>
      <c r="K18" s="30"/>
      <c r="L18" s="14"/>
      <c r="M18" s="29"/>
      <c r="N18" s="29"/>
      <c r="O18" s="29"/>
    </row>
    <row r="19" spans="1:15" ht="15" customHeight="1" x14ac:dyDescent="0.25">
      <c r="A19" s="14"/>
      <c r="B19" s="28" t="s">
        <v>17</v>
      </c>
      <c r="C19" s="27"/>
      <c r="D19" s="24">
        <v>2022</v>
      </c>
      <c r="E19" s="25">
        <f>SUM(E23,E27,E31,E35,E39,E43,E47,E51,E55,E59,E63,E67,E71,E75,E79,E83)</f>
        <v>3005</v>
      </c>
      <c r="F19" s="25">
        <f>SUM(F23,F27,F31,F35,F39,F43,F47,F51,F55,F59,F63,F67,F71,F75,F79,F83)</f>
        <v>2482</v>
      </c>
      <c r="G19" s="25">
        <f>SUM(G23,G27,G31,G35,G39,G43,G47,G51,G55,G59,G63,G67,G71,G75,G79,G83)</f>
        <v>523</v>
      </c>
      <c r="H19" s="23"/>
      <c r="I19" s="25">
        <f>SUM(I23,I27,I31,I35,I39,I43,I47,I51,I55,I59,I63,I67,I71,I75,I79,I83)</f>
        <v>3041</v>
      </c>
      <c r="J19" s="25">
        <f>SUM(J23,J27,J31,J35,J39,J43,J47,J51,J55,J59,J63,J67,J71,J75,J79,J83)</f>
        <v>2505</v>
      </c>
      <c r="K19" s="25">
        <f>SUM(K23,K27,K31,K35,K39,K43,K47,K51,K55,K59,K63,K67,K71,K75,K79,K83)</f>
        <v>536</v>
      </c>
      <c r="L19" s="14"/>
    </row>
    <row r="20" spans="1:15" ht="15" customHeight="1" x14ac:dyDescent="0.25">
      <c r="B20" s="26"/>
      <c r="C20" s="26"/>
      <c r="D20" s="24">
        <v>2023</v>
      </c>
      <c r="E20" s="25">
        <f t="shared" ref="E20:G21" si="0">SUM(E24,E28,E32,E36,E40,E44,E48,E52,E56,E60,E64,E68,E72,E76,E80,E84)</f>
        <v>3429</v>
      </c>
      <c r="F20" s="25">
        <f t="shared" si="0"/>
        <v>2815</v>
      </c>
      <c r="G20" s="25">
        <f t="shared" si="0"/>
        <v>614</v>
      </c>
      <c r="H20" s="23"/>
      <c r="I20" s="25">
        <f t="shared" ref="I20" si="1">SUM(I24,I28,I32,I36,I40,I44,I48,I52,I56,I60,I64,I68,I72,I76,I80,I84)</f>
        <v>3555</v>
      </c>
      <c r="J20" s="25">
        <f t="shared" ref="J20:K21" si="2">SUM(J24,J28,J32,J36,J40,J44,J48,J52,J56,J60,J64,J68,J72,J76,J80,J84)</f>
        <v>2931</v>
      </c>
      <c r="K20" s="25">
        <f t="shared" si="2"/>
        <v>624</v>
      </c>
    </row>
    <row r="21" spans="1:15" ht="15" customHeight="1" x14ac:dyDescent="0.25">
      <c r="B21" s="26"/>
      <c r="C21" s="26"/>
      <c r="D21" s="24">
        <v>2024</v>
      </c>
      <c r="E21" s="25">
        <f t="shared" si="0"/>
        <v>4247</v>
      </c>
      <c r="F21" s="25">
        <f t="shared" si="0"/>
        <v>3326</v>
      </c>
      <c r="G21" s="25">
        <f t="shared" si="0"/>
        <v>921</v>
      </c>
      <c r="H21" s="23"/>
      <c r="I21" s="25">
        <f t="shared" ref="I21" si="3">SUM(I25,I29,I33,I37,I41,I45,I49,I53,I57,I61,I65,I69,I73,I77,I81,I85)</f>
        <v>4396</v>
      </c>
      <c r="J21" s="25">
        <f t="shared" si="2"/>
        <v>3455</v>
      </c>
      <c r="K21" s="25">
        <f t="shared" si="2"/>
        <v>941</v>
      </c>
      <c r="M21" s="17"/>
    </row>
    <row r="22" spans="1:15" ht="8.1" customHeight="1" x14ac:dyDescent="0.25">
      <c r="D22" s="24"/>
      <c r="E22" s="23"/>
      <c r="F22" s="23"/>
      <c r="G22" s="23"/>
      <c r="H22" s="23"/>
      <c r="I22" s="23"/>
      <c r="J22" s="23"/>
      <c r="K22" s="23"/>
      <c r="M22" s="17"/>
    </row>
    <row r="23" spans="1:15" ht="15" customHeight="1" x14ac:dyDescent="0.25">
      <c r="B23" s="3" t="s">
        <v>16</v>
      </c>
      <c r="D23" s="2">
        <v>2022</v>
      </c>
      <c r="E23" s="20">
        <f t="shared" ref="E23:E25" si="4">SUM(F23:G23)</f>
        <v>243</v>
      </c>
      <c r="F23" s="15">
        <v>216</v>
      </c>
      <c r="G23" s="15">
        <v>27</v>
      </c>
      <c r="H23" s="15"/>
      <c r="I23" s="20">
        <f t="shared" ref="I23:I25" si="5">SUM(J23:K23)</f>
        <v>244</v>
      </c>
      <c r="J23" s="15">
        <v>217</v>
      </c>
      <c r="K23" s="15">
        <v>27</v>
      </c>
      <c r="M23" s="17"/>
    </row>
    <row r="24" spans="1:15" ht="15" customHeight="1" x14ac:dyDescent="0.25">
      <c r="D24" s="2">
        <v>2023</v>
      </c>
      <c r="E24" s="20">
        <f t="shared" si="4"/>
        <v>344</v>
      </c>
      <c r="F24" s="15">
        <v>318</v>
      </c>
      <c r="G24" s="15">
        <v>26</v>
      </c>
      <c r="H24" s="15"/>
      <c r="I24" s="20">
        <f t="shared" si="5"/>
        <v>378</v>
      </c>
      <c r="J24" s="15">
        <v>350</v>
      </c>
      <c r="K24" s="15">
        <v>28</v>
      </c>
      <c r="M24" s="17"/>
    </row>
    <row r="25" spans="1:15" ht="15" customHeight="1" x14ac:dyDescent="0.25">
      <c r="D25" s="2">
        <v>2024</v>
      </c>
      <c r="E25" s="20">
        <f t="shared" si="4"/>
        <v>458</v>
      </c>
      <c r="F25" s="15">
        <v>415</v>
      </c>
      <c r="G25" s="15">
        <v>43</v>
      </c>
      <c r="H25" s="15"/>
      <c r="I25" s="20">
        <f t="shared" si="5"/>
        <v>475</v>
      </c>
      <c r="J25" s="15">
        <v>433</v>
      </c>
      <c r="K25" s="15">
        <v>42</v>
      </c>
      <c r="M25" s="17"/>
    </row>
    <row r="26" spans="1:15" ht="8.1" customHeight="1" x14ac:dyDescent="0.25">
      <c r="D26" s="19"/>
      <c r="E26" s="18"/>
      <c r="F26" s="18"/>
      <c r="G26" s="18"/>
      <c r="H26" s="18"/>
      <c r="I26" s="18"/>
      <c r="J26" s="18"/>
      <c r="K26" s="18"/>
      <c r="M26" s="17"/>
    </row>
    <row r="27" spans="1:15" ht="15" customHeight="1" x14ac:dyDescent="0.25">
      <c r="B27" s="3" t="s">
        <v>15</v>
      </c>
      <c r="D27" s="2">
        <v>2022</v>
      </c>
      <c r="E27" s="20">
        <f t="shared" ref="E27:E29" si="6">SUM(F27:G27)</f>
        <v>181</v>
      </c>
      <c r="F27" s="15">
        <v>154</v>
      </c>
      <c r="G27" s="15">
        <v>27</v>
      </c>
      <c r="H27" s="15"/>
      <c r="I27" s="20">
        <f t="shared" ref="I27:I77" si="7">SUM(J27:K27)</f>
        <v>181</v>
      </c>
      <c r="J27" s="15">
        <v>154</v>
      </c>
      <c r="K27" s="15">
        <v>27</v>
      </c>
      <c r="M27" s="17"/>
    </row>
    <row r="28" spans="1:15" ht="15" customHeight="1" x14ac:dyDescent="0.25">
      <c r="D28" s="2">
        <v>2023</v>
      </c>
      <c r="E28" s="20">
        <f t="shared" si="6"/>
        <v>209</v>
      </c>
      <c r="F28" s="15">
        <v>177</v>
      </c>
      <c r="G28" s="15">
        <v>32</v>
      </c>
      <c r="H28" s="15"/>
      <c r="I28" s="20">
        <f t="shared" si="7"/>
        <v>212</v>
      </c>
      <c r="J28" s="15">
        <v>180</v>
      </c>
      <c r="K28" s="15">
        <v>32</v>
      </c>
      <c r="M28" s="17"/>
    </row>
    <row r="29" spans="1:15" ht="15" customHeight="1" x14ac:dyDescent="0.25">
      <c r="D29" s="2">
        <v>2024</v>
      </c>
      <c r="E29" s="20">
        <f t="shared" si="6"/>
        <v>198</v>
      </c>
      <c r="F29" s="15">
        <v>161</v>
      </c>
      <c r="G29" s="15">
        <v>37</v>
      </c>
      <c r="H29" s="15"/>
      <c r="I29" s="20">
        <f t="shared" si="7"/>
        <v>208</v>
      </c>
      <c r="J29" s="15">
        <v>171</v>
      </c>
      <c r="K29" s="15">
        <v>37</v>
      </c>
      <c r="M29" s="17"/>
    </row>
    <row r="30" spans="1:15" ht="8.1" customHeight="1" x14ac:dyDescent="0.25">
      <c r="D30" s="19"/>
      <c r="E30" s="18"/>
      <c r="F30" s="18"/>
      <c r="G30" s="18"/>
      <c r="H30" s="18"/>
      <c r="I30" s="18"/>
      <c r="J30" s="18"/>
      <c r="K30" s="18"/>
      <c r="M30" s="17"/>
    </row>
    <row r="31" spans="1:15" ht="15" customHeight="1" x14ac:dyDescent="0.25">
      <c r="B31" s="3" t="s">
        <v>14</v>
      </c>
      <c r="D31" s="2">
        <v>2022</v>
      </c>
      <c r="E31" s="20">
        <f t="shared" ref="E31:E33" si="8">SUM(F31:G31)</f>
        <v>122</v>
      </c>
      <c r="F31" s="15">
        <v>111</v>
      </c>
      <c r="G31" s="15">
        <v>11</v>
      </c>
      <c r="H31" s="15"/>
      <c r="I31" s="20">
        <f t="shared" si="7"/>
        <v>122</v>
      </c>
      <c r="J31" s="15">
        <v>111</v>
      </c>
      <c r="K31" s="15">
        <v>11</v>
      </c>
      <c r="M31" s="17"/>
    </row>
    <row r="32" spans="1:15" ht="15" customHeight="1" x14ac:dyDescent="0.25">
      <c r="D32" s="2">
        <v>2023</v>
      </c>
      <c r="E32" s="20">
        <f t="shared" si="8"/>
        <v>155</v>
      </c>
      <c r="F32" s="15">
        <v>134</v>
      </c>
      <c r="G32" s="15">
        <v>21</v>
      </c>
      <c r="H32" s="15"/>
      <c r="I32" s="20">
        <f t="shared" si="7"/>
        <v>156</v>
      </c>
      <c r="J32" s="15">
        <v>134</v>
      </c>
      <c r="K32" s="15">
        <v>22</v>
      </c>
      <c r="M32" s="17"/>
    </row>
    <row r="33" spans="1:13" ht="15" customHeight="1" x14ac:dyDescent="0.25">
      <c r="D33" s="2">
        <v>2024</v>
      </c>
      <c r="E33" s="20">
        <f t="shared" si="8"/>
        <v>183</v>
      </c>
      <c r="F33" s="15">
        <v>158</v>
      </c>
      <c r="G33" s="15">
        <v>25</v>
      </c>
      <c r="H33" s="15"/>
      <c r="I33" s="20">
        <f t="shared" si="7"/>
        <v>190</v>
      </c>
      <c r="J33" s="15">
        <v>164</v>
      </c>
      <c r="K33" s="15">
        <v>26</v>
      </c>
      <c r="M33" s="17"/>
    </row>
    <row r="34" spans="1:13" ht="8.1" customHeight="1" x14ac:dyDescent="0.25">
      <c r="D34" s="19"/>
      <c r="E34" s="18"/>
      <c r="F34" s="18"/>
      <c r="G34" s="18"/>
      <c r="H34" s="18"/>
      <c r="I34" s="18"/>
      <c r="J34" s="18"/>
      <c r="K34" s="18"/>
      <c r="M34" s="17"/>
    </row>
    <row r="35" spans="1:13" ht="15" customHeight="1" x14ac:dyDescent="0.25">
      <c r="B35" s="3" t="s">
        <v>13</v>
      </c>
      <c r="D35" s="2">
        <v>2022</v>
      </c>
      <c r="E35" s="20">
        <f t="shared" ref="E35:E37" si="9">SUM(F35:G35)</f>
        <v>154</v>
      </c>
      <c r="F35" s="15">
        <v>130</v>
      </c>
      <c r="G35" s="15">
        <v>24</v>
      </c>
      <c r="H35" s="15"/>
      <c r="I35" s="20">
        <f t="shared" si="7"/>
        <v>155</v>
      </c>
      <c r="J35" s="15">
        <v>130</v>
      </c>
      <c r="K35" s="15">
        <v>25</v>
      </c>
      <c r="M35" s="17"/>
    </row>
    <row r="36" spans="1:13" ht="15" customHeight="1" x14ac:dyDescent="0.25">
      <c r="D36" s="2">
        <v>2023</v>
      </c>
      <c r="E36" s="20">
        <f t="shared" si="9"/>
        <v>173</v>
      </c>
      <c r="F36" s="15">
        <v>146</v>
      </c>
      <c r="G36" s="15">
        <v>27</v>
      </c>
      <c r="H36" s="15"/>
      <c r="I36" s="20">
        <f t="shared" si="7"/>
        <v>174</v>
      </c>
      <c r="J36" s="15">
        <v>147</v>
      </c>
      <c r="K36" s="15">
        <v>27</v>
      </c>
      <c r="M36" s="17"/>
    </row>
    <row r="37" spans="1:13" s="3" customFormat="1" ht="15" customHeight="1" x14ac:dyDescent="0.25">
      <c r="A37" s="1"/>
      <c r="D37" s="2">
        <v>2024</v>
      </c>
      <c r="E37" s="20">
        <f t="shared" si="9"/>
        <v>218</v>
      </c>
      <c r="F37" s="15">
        <v>176</v>
      </c>
      <c r="G37" s="15">
        <v>42</v>
      </c>
      <c r="H37" s="15"/>
      <c r="I37" s="20">
        <f t="shared" si="7"/>
        <v>224</v>
      </c>
      <c r="J37" s="15">
        <v>180</v>
      </c>
      <c r="K37" s="15">
        <v>44</v>
      </c>
      <c r="L37" s="1"/>
      <c r="M37" s="17"/>
    </row>
    <row r="38" spans="1:13" ht="8.1" customHeight="1" x14ac:dyDescent="0.25">
      <c r="D38" s="19"/>
      <c r="E38" s="18"/>
      <c r="F38" s="18"/>
      <c r="G38" s="18"/>
      <c r="H38" s="18"/>
      <c r="I38" s="18"/>
      <c r="J38" s="18"/>
      <c r="K38" s="18"/>
      <c r="M38" s="17"/>
    </row>
    <row r="39" spans="1:13" ht="15" customHeight="1" x14ac:dyDescent="0.25">
      <c r="A39" s="3"/>
      <c r="B39" s="3" t="s">
        <v>12</v>
      </c>
      <c r="D39" s="2">
        <v>2022</v>
      </c>
      <c r="E39" s="20">
        <f t="shared" ref="E39:E41" si="10">SUM(F39:G39)</f>
        <v>118</v>
      </c>
      <c r="F39" s="15">
        <v>97</v>
      </c>
      <c r="G39" s="15">
        <v>21</v>
      </c>
      <c r="H39" s="15"/>
      <c r="I39" s="20">
        <f t="shared" si="7"/>
        <v>122</v>
      </c>
      <c r="J39" s="15">
        <v>99</v>
      </c>
      <c r="K39" s="15">
        <v>23</v>
      </c>
      <c r="M39" s="17"/>
    </row>
    <row r="40" spans="1:13" ht="15" customHeight="1" x14ac:dyDescent="0.25">
      <c r="D40" s="2">
        <v>2023</v>
      </c>
      <c r="E40" s="20">
        <f t="shared" si="10"/>
        <v>175</v>
      </c>
      <c r="F40" s="15">
        <v>144</v>
      </c>
      <c r="G40" s="15">
        <v>31</v>
      </c>
      <c r="H40" s="15"/>
      <c r="I40" s="20">
        <f t="shared" si="7"/>
        <v>178</v>
      </c>
      <c r="J40" s="15">
        <v>146</v>
      </c>
      <c r="K40" s="15">
        <v>32</v>
      </c>
      <c r="M40" s="17"/>
    </row>
    <row r="41" spans="1:13" ht="15" customHeight="1" x14ac:dyDescent="0.25">
      <c r="D41" s="2">
        <v>2024</v>
      </c>
      <c r="E41" s="20">
        <f t="shared" si="10"/>
        <v>176</v>
      </c>
      <c r="F41" s="15">
        <v>136</v>
      </c>
      <c r="G41" s="15">
        <v>40</v>
      </c>
      <c r="H41" s="15"/>
      <c r="I41" s="20">
        <f t="shared" si="7"/>
        <v>188</v>
      </c>
      <c r="J41" s="15">
        <v>148</v>
      </c>
      <c r="K41" s="15">
        <v>40</v>
      </c>
      <c r="M41" s="17"/>
    </row>
    <row r="42" spans="1:13" ht="8.1" customHeight="1" x14ac:dyDescent="0.25">
      <c r="D42" s="19"/>
      <c r="E42" s="18"/>
      <c r="F42" s="18"/>
      <c r="G42" s="18"/>
      <c r="H42" s="18"/>
      <c r="I42" s="18"/>
      <c r="J42" s="18"/>
      <c r="K42" s="18"/>
      <c r="M42" s="17"/>
    </row>
    <row r="43" spans="1:13" ht="15" customHeight="1" x14ac:dyDescent="0.25">
      <c r="B43" s="3" t="s">
        <v>11</v>
      </c>
      <c r="D43" s="2">
        <v>2022</v>
      </c>
      <c r="E43" s="20">
        <f t="shared" ref="E43:E45" si="11">SUM(F43:G43)</f>
        <v>160</v>
      </c>
      <c r="F43" s="15">
        <v>142</v>
      </c>
      <c r="G43" s="15">
        <v>18</v>
      </c>
      <c r="H43" s="15"/>
      <c r="I43" s="20">
        <f t="shared" si="7"/>
        <v>160</v>
      </c>
      <c r="J43" s="15">
        <v>142</v>
      </c>
      <c r="K43" s="15">
        <v>18</v>
      </c>
      <c r="M43" s="17"/>
    </row>
    <row r="44" spans="1:13" ht="15" customHeight="1" x14ac:dyDescent="0.25">
      <c r="D44" s="2">
        <v>2023</v>
      </c>
      <c r="E44" s="20">
        <f t="shared" si="11"/>
        <v>185</v>
      </c>
      <c r="F44" s="15">
        <v>162</v>
      </c>
      <c r="G44" s="15">
        <v>23</v>
      </c>
      <c r="H44" s="15"/>
      <c r="I44" s="20">
        <f t="shared" si="7"/>
        <v>192</v>
      </c>
      <c r="J44" s="15">
        <v>169</v>
      </c>
      <c r="K44" s="15">
        <v>23</v>
      </c>
      <c r="M44" s="17"/>
    </row>
    <row r="45" spans="1:13" ht="15" customHeight="1" x14ac:dyDescent="0.25">
      <c r="D45" s="2">
        <v>2024</v>
      </c>
      <c r="E45" s="20">
        <f t="shared" si="11"/>
        <v>184</v>
      </c>
      <c r="F45" s="15">
        <v>157</v>
      </c>
      <c r="G45" s="15">
        <v>27</v>
      </c>
      <c r="H45" s="15"/>
      <c r="I45" s="20">
        <f t="shared" si="7"/>
        <v>187</v>
      </c>
      <c r="J45" s="15">
        <v>160</v>
      </c>
      <c r="K45" s="15">
        <v>27</v>
      </c>
      <c r="M45" s="17"/>
    </row>
    <row r="46" spans="1:13" ht="8.1" customHeight="1" x14ac:dyDescent="0.25">
      <c r="D46" s="19"/>
      <c r="E46" s="18"/>
      <c r="F46" s="18"/>
      <c r="G46" s="18"/>
      <c r="H46" s="18"/>
      <c r="I46" s="18"/>
      <c r="J46" s="18"/>
      <c r="K46" s="18"/>
      <c r="M46" s="17"/>
    </row>
    <row r="47" spans="1:13" ht="15" customHeight="1" x14ac:dyDescent="0.25">
      <c r="B47" s="3" t="s">
        <v>10</v>
      </c>
      <c r="D47" s="2">
        <v>2022</v>
      </c>
      <c r="E47" s="20">
        <f t="shared" ref="E47:E49" si="12">SUM(F47:G47)</f>
        <v>212</v>
      </c>
      <c r="F47" s="15">
        <v>172</v>
      </c>
      <c r="G47" s="15">
        <v>40</v>
      </c>
      <c r="H47" s="15"/>
      <c r="I47" s="20">
        <f t="shared" si="7"/>
        <v>221</v>
      </c>
      <c r="J47" s="15">
        <v>176</v>
      </c>
      <c r="K47" s="15">
        <v>45</v>
      </c>
      <c r="M47" s="17"/>
    </row>
    <row r="48" spans="1:13" ht="15" customHeight="1" x14ac:dyDescent="0.25">
      <c r="D48" s="2">
        <v>2023</v>
      </c>
      <c r="E48" s="20">
        <f t="shared" si="12"/>
        <v>243</v>
      </c>
      <c r="F48" s="15">
        <v>186</v>
      </c>
      <c r="G48" s="15">
        <v>57</v>
      </c>
      <c r="H48" s="15"/>
      <c r="I48" s="20">
        <f t="shared" si="7"/>
        <v>246</v>
      </c>
      <c r="J48" s="15">
        <v>188</v>
      </c>
      <c r="K48" s="15">
        <v>58</v>
      </c>
      <c r="M48" s="17"/>
    </row>
    <row r="49" spans="2:16" ht="15" customHeight="1" x14ac:dyDescent="0.25">
      <c r="D49" s="2">
        <v>2024</v>
      </c>
      <c r="E49" s="20">
        <f t="shared" si="12"/>
        <v>407</v>
      </c>
      <c r="F49" s="15">
        <v>312</v>
      </c>
      <c r="G49" s="15">
        <v>95</v>
      </c>
      <c r="H49" s="15"/>
      <c r="I49" s="20">
        <f t="shared" si="7"/>
        <v>413</v>
      </c>
      <c r="J49" s="15">
        <v>318</v>
      </c>
      <c r="K49" s="15">
        <v>95</v>
      </c>
      <c r="M49" s="17"/>
    </row>
    <row r="50" spans="2:16" ht="8.1" customHeight="1" x14ac:dyDescent="0.25">
      <c r="D50" s="19"/>
      <c r="E50" s="18"/>
      <c r="F50" s="18"/>
      <c r="G50" s="18"/>
      <c r="H50" s="18"/>
      <c r="I50" s="18"/>
      <c r="J50" s="18"/>
      <c r="K50" s="18"/>
      <c r="M50" s="17"/>
    </row>
    <row r="51" spans="2:16" ht="15" customHeight="1" x14ac:dyDescent="0.25">
      <c r="B51" s="3" t="s">
        <v>9</v>
      </c>
      <c r="D51" s="2">
        <v>2022</v>
      </c>
      <c r="E51" s="20">
        <f t="shared" ref="E51:E53" si="13">SUM(F51:G51)</f>
        <v>32</v>
      </c>
      <c r="F51" s="15">
        <v>25</v>
      </c>
      <c r="G51" s="15">
        <v>7</v>
      </c>
      <c r="H51" s="15"/>
      <c r="I51" s="20">
        <f t="shared" si="7"/>
        <v>32</v>
      </c>
      <c r="J51" s="15">
        <v>25</v>
      </c>
      <c r="K51" s="15">
        <v>7</v>
      </c>
      <c r="M51" s="17"/>
    </row>
    <row r="52" spans="2:16" ht="15" customHeight="1" x14ac:dyDescent="0.25">
      <c r="D52" s="2">
        <v>2023</v>
      </c>
      <c r="E52" s="20">
        <f t="shared" si="13"/>
        <v>41</v>
      </c>
      <c r="F52" s="15">
        <v>34</v>
      </c>
      <c r="G52" s="15">
        <v>7</v>
      </c>
      <c r="H52" s="15"/>
      <c r="I52" s="20">
        <f t="shared" si="7"/>
        <v>41</v>
      </c>
      <c r="J52" s="15">
        <v>34</v>
      </c>
      <c r="K52" s="15">
        <v>7</v>
      </c>
      <c r="M52" s="17"/>
    </row>
    <row r="53" spans="2:16" ht="15" customHeight="1" x14ac:dyDescent="0.25">
      <c r="D53" s="2">
        <v>2024</v>
      </c>
      <c r="E53" s="20">
        <f t="shared" si="13"/>
        <v>47</v>
      </c>
      <c r="F53" s="15">
        <v>41</v>
      </c>
      <c r="G53" s="15">
        <v>6</v>
      </c>
      <c r="H53" s="15"/>
      <c r="I53" s="20">
        <f t="shared" si="7"/>
        <v>49</v>
      </c>
      <c r="J53" s="15">
        <v>43</v>
      </c>
      <c r="K53" s="15">
        <v>6</v>
      </c>
      <c r="M53" s="17"/>
    </row>
    <row r="54" spans="2:16" ht="8.1" customHeight="1" x14ac:dyDescent="0.25">
      <c r="D54" s="19"/>
      <c r="E54" s="18"/>
      <c r="F54" s="18"/>
      <c r="G54" s="18"/>
      <c r="H54" s="18"/>
      <c r="I54" s="18"/>
      <c r="J54" s="18"/>
      <c r="K54" s="18"/>
      <c r="M54" s="17"/>
    </row>
    <row r="55" spans="2:16" ht="15" customHeight="1" x14ac:dyDescent="0.25">
      <c r="B55" s="3" t="s">
        <v>8</v>
      </c>
      <c r="D55" s="2">
        <v>2022</v>
      </c>
      <c r="E55" s="20">
        <f t="shared" ref="E55:E57" si="14">SUM(F55:G55)</f>
        <v>240</v>
      </c>
      <c r="F55" s="15">
        <v>202</v>
      </c>
      <c r="G55" s="15">
        <v>38</v>
      </c>
      <c r="H55" s="15"/>
      <c r="I55" s="20">
        <f t="shared" si="7"/>
        <v>243</v>
      </c>
      <c r="J55" s="15">
        <v>203</v>
      </c>
      <c r="K55" s="15">
        <v>40</v>
      </c>
      <c r="M55" s="17"/>
    </row>
    <row r="56" spans="2:16" ht="15" customHeight="1" x14ac:dyDescent="0.25">
      <c r="D56" s="2">
        <v>2023</v>
      </c>
      <c r="E56" s="20">
        <f t="shared" si="14"/>
        <v>234</v>
      </c>
      <c r="F56" s="15">
        <v>175</v>
      </c>
      <c r="G56" s="15">
        <v>59</v>
      </c>
      <c r="H56" s="15"/>
      <c r="I56" s="20">
        <f t="shared" si="7"/>
        <v>236</v>
      </c>
      <c r="J56" s="15">
        <v>177</v>
      </c>
      <c r="K56" s="15">
        <v>59</v>
      </c>
      <c r="M56" s="17"/>
    </row>
    <row r="57" spans="2:16" ht="15" customHeight="1" x14ac:dyDescent="0.25">
      <c r="D57" s="2">
        <v>2024</v>
      </c>
      <c r="E57" s="20">
        <f t="shared" si="14"/>
        <v>289</v>
      </c>
      <c r="F57" s="15">
        <v>196</v>
      </c>
      <c r="G57" s="15">
        <v>93</v>
      </c>
      <c r="H57" s="15"/>
      <c r="I57" s="20">
        <f t="shared" si="7"/>
        <v>287</v>
      </c>
      <c r="J57" s="15">
        <v>193</v>
      </c>
      <c r="K57" s="15">
        <v>94</v>
      </c>
      <c r="M57" s="17"/>
    </row>
    <row r="58" spans="2:16" ht="8.1" customHeight="1" x14ac:dyDescent="0.25">
      <c r="D58" s="19"/>
      <c r="E58" s="18"/>
      <c r="F58" s="18"/>
      <c r="G58" s="18"/>
      <c r="H58" s="18"/>
      <c r="I58" s="18"/>
      <c r="J58" s="18"/>
      <c r="K58" s="18"/>
      <c r="M58" s="17"/>
    </row>
    <row r="59" spans="2:16" ht="15" customHeight="1" x14ac:dyDescent="0.25">
      <c r="B59" s="3" t="s">
        <v>90</v>
      </c>
      <c r="D59" s="2">
        <v>2022</v>
      </c>
      <c r="E59" s="20">
        <f t="shared" ref="E59:E61" si="15">SUM(F59:G59)</f>
        <v>258</v>
      </c>
      <c r="F59" s="15">
        <v>220</v>
      </c>
      <c r="G59" s="15">
        <v>38</v>
      </c>
      <c r="H59" s="15"/>
      <c r="I59" s="20">
        <f t="shared" si="7"/>
        <v>263</v>
      </c>
      <c r="J59" s="15">
        <v>224</v>
      </c>
      <c r="K59" s="15">
        <v>39</v>
      </c>
      <c r="M59" s="17"/>
      <c r="N59" s="18"/>
      <c r="O59" s="21"/>
      <c r="P59" s="22"/>
    </row>
    <row r="60" spans="2:16" ht="15" customHeight="1" x14ac:dyDescent="0.25">
      <c r="D60" s="2">
        <v>2023</v>
      </c>
      <c r="E60" s="20">
        <f t="shared" si="15"/>
        <v>263</v>
      </c>
      <c r="F60" s="15">
        <v>226</v>
      </c>
      <c r="G60" s="15">
        <v>37</v>
      </c>
      <c r="H60" s="15"/>
      <c r="I60" s="20">
        <f t="shared" si="7"/>
        <v>272</v>
      </c>
      <c r="J60" s="15">
        <v>233</v>
      </c>
      <c r="K60" s="15">
        <v>39</v>
      </c>
      <c r="M60" s="17"/>
      <c r="N60" s="18"/>
      <c r="O60" s="21"/>
      <c r="P60" s="21"/>
    </row>
    <row r="61" spans="2:16" ht="15" customHeight="1" x14ac:dyDescent="0.25">
      <c r="D61" s="2">
        <v>2024</v>
      </c>
      <c r="E61" s="20">
        <f t="shared" si="15"/>
        <v>341</v>
      </c>
      <c r="F61" s="15">
        <v>290</v>
      </c>
      <c r="G61" s="15">
        <v>51</v>
      </c>
      <c r="H61" s="15"/>
      <c r="I61" s="20">
        <f t="shared" si="7"/>
        <v>360</v>
      </c>
      <c r="J61" s="15">
        <v>307</v>
      </c>
      <c r="K61" s="15">
        <v>53</v>
      </c>
      <c r="M61" s="17"/>
    </row>
    <row r="62" spans="2:16" ht="8.1" customHeight="1" x14ac:dyDescent="0.25">
      <c r="D62" s="19"/>
      <c r="E62" s="18"/>
      <c r="F62" s="18"/>
      <c r="G62" s="18"/>
      <c r="H62" s="18"/>
      <c r="I62" s="18"/>
      <c r="J62" s="18"/>
      <c r="K62" s="18"/>
      <c r="M62" s="17"/>
    </row>
    <row r="63" spans="2:16" ht="15" customHeight="1" x14ac:dyDescent="0.25">
      <c r="B63" s="3" t="s">
        <v>6</v>
      </c>
      <c r="D63" s="2">
        <v>2022</v>
      </c>
      <c r="E63" s="20">
        <f t="shared" ref="E63:E65" si="16">SUM(F63:G63)</f>
        <v>134</v>
      </c>
      <c r="F63" s="15">
        <v>116</v>
      </c>
      <c r="G63" s="15">
        <v>18</v>
      </c>
      <c r="H63" s="15"/>
      <c r="I63" s="20">
        <f t="shared" si="7"/>
        <v>134</v>
      </c>
      <c r="J63" s="15">
        <v>116</v>
      </c>
      <c r="K63" s="15">
        <v>18</v>
      </c>
      <c r="M63" s="17"/>
    </row>
    <row r="64" spans="2:16" ht="15" customHeight="1" x14ac:dyDescent="0.25">
      <c r="D64" s="2">
        <v>2023</v>
      </c>
      <c r="E64" s="20">
        <f t="shared" si="16"/>
        <v>159</v>
      </c>
      <c r="F64" s="15">
        <v>133</v>
      </c>
      <c r="G64" s="15">
        <v>26</v>
      </c>
      <c r="H64" s="15"/>
      <c r="I64" s="20">
        <f t="shared" si="7"/>
        <v>159</v>
      </c>
      <c r="J64" s="15">
        <v>133</v>
      </c>
      <c r="K64" s="15">
        <v>26</v>
      </c>
      <c r="M64" s="17"/>
    </row>
    <row r="65" spans="1:13" ht="15" customHeight="1" x14ac:dyDescent="0.25">
      <c r="D65" s="2">
        <v>2024</v>
      </c>
      <c r="E65" s="20">
        <f t="shared" si="16"/>
        <v>141</v>
      </c>
      <c r="F65" s="15">
        <v>117</v>
      </c>
      <c r="G65" s="15">
        <v>24</v>
      </c>
      <c r="H65" s="15"/>
      <c r="I65" s="20">
        <f t="shared" si="7"/>
        <v>150</v>
      </c>
      <c r="J65" s="15">
        <v>126</v>
      </c>
      <c r="K65" s="15">
        <v>24</v>
      </c>
      <c r="M65" s="17"/>
    </row>
    <row r="66" spans="1:13" ht="8.1" customHeight="1" x14ac:dyDescent="0.25">
      <c r="D66" s="19"/>
      <c r="E66" s="18"/>
      <c r="F66" s="18"/>
      <c r="G66" s="18"/>
      <c r="H66" s="18"/>
      <c r="I66" s="18"/>
      <c r="J66" s="18"/>
      <c r="K66" s="18"/>
      <c r="M66" s="17"/>
    </row>
    <row r="67" spans="1:13" ht="15" customHeight="1" x14ac:dyDescent="0.25">
      <c r="B67" s="3" t="s">
        <v>5</v>
      </c>
      <c r="D67" s="2">
        <v>2022</v>
      </c>
      <c r="E67" s="20">
        <f t="shared" ref="E67:E69" si="17">SUM(F67:G67)</f>
        <v>748</v>
      </c>
      <c r="F67" s="15">
        <v>604</v>
      </c>
      <c r="G67" s="15">
        <v>144</v>
      </c>
      <c r="H67" s="15"/>
      <c r="I67" s="20">
        <f t="shared" si="7"/>
        <v>761</v>
      </c>
      <c r="J67" s="15">
        <v>615</v>
      </c>
      <c r="K67" s="15">
        <v>146</v>
      </c>
      <c r="M67" s="17"/>
    </row>
    <row r="68" spans="1:13" ht="15" customHeight="1" x14ac:dyDescent="0.25">
      <c r="D68" s="2">
        <v>2023</v>
      </c>
      <c r="E68" s="20">
        <f t="shared" si="17"/>
        <v>855</v>
      </c>
      <c r="F68" s="15">
        <v>689</v>
      </c>
      <c r="G68" s="15">
        <v>166</v>
      </c>
      <c r="H68" s="15"/>
      <c r="I68" s="20">
        <f t="shared" si="7"/>
        <v>912</v>
      </c>
      <c r="J68" s="15">
        <v>744</v>
      </c>
      <c r="K68" s="15">
        <v>168</v>
      </c>
      <c r="M68" s="17"/>
    </row>
    <row r="69" spans="1:13" ht="15" customHeight="1" x14ac:dyDescent="0.25">
      <c r="D69" s="2">
        <v>2024</v>
      </c>
      <c r="E69" s="20">
        <f t="shared" si="17"/>
        <v>949</v>
      </c>
      <c r="F69" s="15">
        <v>738</v>
      </c>
      <c r="G69" s="15">
        <v>211</v>
      </c>
      <c r="H69" s="15"/>
      <c r="I69" s="20">
        <f t="shared" si="7"/>
        <v>983</v>
      </c>
      <c r="J69" s="15">
        <v>762</v>
      </c>
      <c r="K69" s="15">
        <v>221</v>
      </c>
      <c r="M69" s="17"/>
    </row>
    <row r="70" spans="1:13" ht="8.1" customHeight="1" x14ac:dyDescent="0.25">
      <c r="D70" s="19"/>
      <c r="E70" s="18"/>
      <c r="F70" s="18"/>
      <c r="G70" s="18"/>
      <c r="H70" s="18"/>
      <c r="I70" s="18"/>
      <c r="J70" s="18"/>
      <c r="K70" s="18"/>
      <c r="M70" s="17"/>
    </row>
    <row r="71" spans="1:13" ht="15" customHeight="1" x14ac:dyDescent="0.25">
      <c r="B71" s="3" t="s">
        <v>4</v>
      </c>
      <c r="D71" s="2">
        <v>2022</v>
      </c>
      <c r="E71" s="20">
        <f t="shared" ref="E71:E73" si="18">SUM(F71:G71)</f>
        <v>118</v>
      </c>
      <c r="F71" s="15">
        <v>104</v>
      </c>
      <c r="G71" s="15">
        <v>14</v>
      </c>
      <c r="H71" s="15"/>
      <c r="I71" s="20">
        <f t="shared" si="7"/>
        <v>118</v>
      </c>
      <c r="J71" s="15">
        <v>104</v>
      </c>
      <c r="K71" s="15">
        <v>14</v>
      </c>
      <c r="M71" s="17"/>
    </row>
    <row r="72" spans="1:13" ht="15" customHeight="1" x14ac:dyDescent="0.25">
      <c r="D72" s="2">
        <v>2023</v>
      </c>
      <c r="E72" s="20">
        <f t="shared" si="18"/>
        <v>121</v>
      </c>
      <c r="F72" s="15">
        <v>111</v>
      </c>
      <c r="G72" s="15">
        <v>10</v>
      </c>
      <c r="H72" s="15"/>
      <c r="I72" s="20">
        <f t="shared" si="7"/>
        <v>121</v>
      </c>
      <c r="J72" s="15">
        <v>111</v>
      </c>
      <c r="K72" s="15">
        <v>10</v>
      </c>
      <c r="M72" s="17"/>
    </row>
    <row r="73" spans="1:13" ht="15" customHeight="1" x14ac:dyDescent="0.25">
      <c r="D73" s="2">
        <v>2024</v>
      </c>
      <c r="E73" s="20">
        <f t="shared" si="18"/>
        <v>142</v>
      </c>
      <c r="F73" s="15">
        <v>125</v>
      </c>
      <c r="G73" s="15">
        <v>17</v>
      </c>
      <c r="H73" s="15"/>
      <c r="I73" s="20">
        <f t="shared" si="7"/>
        <v>147</v>
      </c>
      <c r="J73" s="15">
        <v>130</v>
      </c>
      <c r="K73" s="15">
        <v>17</v>
      </c>
      <c r="M73" s="17"/>
    </row>
    <row r="74" spans="1:13" ht="8.1" customHeight="1" x14ac:dyDescent="0.25">
      <c r="D74" s="19"/>
      <c r="E74" s="18"/>
      <c r="F74" s="18"/>
      <c r="G74" s="18"/>
      <c r="H74" s="18"/>
      <c r="I74" s="18"/>
      <c r="J74" s="18"/>
      <c r="K74" s="18"/>
      <c r="M74" s="17"/>
    </row>
    <row r="75" spans="1:13" ht="15" customHeight="1" x14ac:dyDescent="0.25">
      <c r="B75" s="3" t="s">
        <v>3</v>
      </c>
      <c r="D75" s="2">
        <v>2022</v>
      </c>
      <c r="E75" s="20">
        <f t="shared" ref="E75:E85" si="19">SUM(F75:G75)</f>
        <v>271</v>
      </c>
      <c r="F75" s="15">
        <v>175</v>
      </c>
      <c r="G75" s="15">
        <v>96</v>
      </c>
      <c r="H75" s="15"/>
      <c r="I75" s="20">
        <f t="shared" si="7"/>
        <v>270</v>
      </c>
      <c r="J75" s="15">
        <v>174</v>
      </c>
      <c r="K75" s="15">
        <v>96</v>
      </c>
      <c r="M75" s="17"/>
    </row>
    <row r="76" spans="1:13" ht="15" customHeight="1" x14ac:dyDescent="0.25">
      <c r="D76" s="2">
        <v>2023</v>
      </c>
      <c r="E76" s="20">
        <f t="shared" si="19"/>
        <v>259</v>
      </c>
      <c r="F76" s="15">
        <v>167</v>
      </c>
      <c r="G76" s="15">
        <v>92</v>
      </c>
      <c r="H76" s="15"/>
      <c r="I76" s="20">
        <f t="shared" si="7"/>
        <v>264</v>
      </c>
      <c r="J76" s="15">
        <v>171</v>
      </c>
      <c r="K76" s="15">
        <v>93</v>
      </c>
    </row>
    <row r="77" spans="1:13" ht="15" customHeight="1" x14ac:dyDescent="0.25">
      <c r="A77" s="14"/>
      <c r="B77" s="16"/>
      <c r="C77" s="16"/>
      <c r="D77" s="2">
        <v>2024</v>
      </c>
      <c r="E77" s="20">
        <f t="shared" si="19"/>
        <v>495</v>
      </c>
      <c r="F77" s="15">
        <v>287</v>
      </c>
      <c r="G77" s="15">
        <v>208</v>
      </c>
      <c r="H77" s="15"/>
      <c r="I77" s="20">
        <f t="shared" si="7"/>
        <v>516</v>
      </c>
      <c r="J77" s="15">
        <v>303</v>
      </c>
      <c r="K77" s="15">
        <v>213</v>
      </c>
      <c r="L77" s="14"/>
    </row>
    <row r="78" spans="1:13" ht="8.1" customHeight="1" x14ac:dyDescent="0.25">
      <c r="D78" s="19"/>
      <c r="E78" s="18"/>
      <c r="F78" s="18"/>
      <c r="G78" s="18"/>
      <c r="H78" s="18"/>
      <c r="I78" s="18"/>
      <c r="J78" s="1"/>
      <c r="K78" s="17"/>
    </row>
    <row r="79" spans="1:13" ht="15" customHeight="1" x14ac:dyDescent="0.25">
      <c r="B79" s="3" t="s">
        <v>91</v>
      </c>
      <c r="D79" s="2">
        <v>2022</v>
      </c>
      <c r="E79" s="20">
        <f t="shared" si="19"/>
        <v>1</v>
      </c>
      <c r="F79" s="15">
        <v>1</v>
      </c>
      <c r="G79" s="20" t="s">
        <v>2</v>
      </c>
      <c r="H79" s="15"/>
      <c r="I79" s="20">
        <f t="shared" ref="I79:I81" si="20">SUM(J79:K79)</f>
        <v>1</v>
      </c>
      <c r="J79" s="1">
        <v>1</v>
      </c>
      <c r="K79" s="20" t="s">
        <v>2</v>
      </c>
    </row>
    <row r="80" spans="1:13" ht="15" customHeight="1" x14ac:dyDescent="0.25">
      <c r="D80" s="2">
        <v>2023</v>
      </c>
      <c r="E80" s="20">
        <f t="shared" si="19"/>
        <v>3</v>
      </c>
      <c r="F80" s="15">
        <v>3</v>
      </c>
      <c r="G80" s="20" t="s">
        <v>2</v>
      </c>
      <c r="H80" s="15"/>
      <c r="I80" s="20">
        <f t="shared" si="20"/>
        <v>4</v>
      </c>
      <c r="J80" s="1">
        <v>4</v>
      </c>
      <c r="K80" s="66" t="s">
        <v>2</v>
      </c>
    </row>
    <row r="81" spans="1:12" ht="15" customHeight="1" x14ac:dyDescent="0.25">
      <c r="A81" s="14"/>
      <c r="B81" s="16"/>
      <c r="C81" s="16"/>
      <c r="D81" s="2">
        <v>2024</v>
      </c>
      <c r="E81" s="20">
        <f t="shared" si="19"/>
        <v>2</v>
      </c>
      <c r="F81" s="15">
        <v>2</v>
      </c>
      <c r="G81" s="20" t="s">
        <v>2</v>
      </c>
      <c r="H81" s="15"/>
      <c r="I81" s="20">
        <f t="shared" si="20"/>
        <v>2</v>
      </c>
      <c r="J81" s="14">
        <v>2</v>
      </c>
      <c r="K81" s="66" t="s">
        <v>2</v>
      </c>
    </row>
    <row r="82" spans="1:12" ht="8.1" customHeight="1" x14ac:dyDescent="0.25">
      <c r="D82" s="19"/>
      <c r="E82" s="18"/>
      <c r="F82" s="18"/>
      <c r="G82" s="18"/>
      <c r="H82" s="18"/>
      <c r="I82" s="18"/>
      <c r="J82" s="1"/>
      <c r="K82" s="20"/>
    </row>
    <row r="83" spans="1:12" ht="15" customHeight="1" x14ac:dyDescent="0.25">
      <c r="B83" s="3" t="s">
        <v>92</v>
      </c>
      <c r="D83" s="2">
        <v>2022</v>
      </c>
      <c r="E83" s="20">
        <f t="shared" si="19"/>
        <v>13</v>
      </c>
      <c r="F83" s="15">
        <v>13</v>
      </c>
      <c r="G83" s="20" t="s">
        <v>2</v>
      </c>
      <c r="H83" s="15"/>
      <c r="I83" s="20">
        <f t="shared" ref="I83:I85" si="21">SUM(J83:K83)</f>
        <v>14</v>
      </c>
      <c r="J83" s="1">
        <v>14</v>
      </c>
      <c r="K83" s="20" t="s">
        <v>2</v>
      </c>
    </row>
    <row r="84" spans="1:12" ht="15" customHeight="1" x14ac:dyDescent="0.25">
      <c r="D84" s="2">
        <v>2023</v>
      </c>
      <c r="E84" s="20">
        <f t="shared" si="19"/>
        <v>10</v>
      </c>
      <c r="F84" s="15">
        <v>10</v>
      </c>
      <c r="G84" s="20" t="s">
        <v>2</v>
      </c>
      <c r="H84" s="15"/>
      <c r="I84" s="20">
        <f t="shared" si="21"/>
        <v>10</v>
      </c>
      <c r="J84" s="1">
        <v>10</v>
      </c>
      <c r="K84" s="66" t="s">
        <v>2</v>
      </c>
    </row>
    <row r="85" spans="1:12" ht="15" customHeight="1" x14ac:dyDescent="0.25">
      <c r="A85" s="14"/>
      <c r="B85" s="16"/>
      <c r="C85" s="16"/>
      <c r="D85" s="2">
        <v>2024</v>
      </c>
      <c r="E85" s="20">
        <f t="shared" si="19"/>
        <v>17</v>
      </c>
      <c r="F85" s="15">
        <v>15</v>
      </c>
      <c r="G85" s="20">
        <v>2</v>
      </c>
      <c r="H85" s="15"/>
      <c r="I85" s="20">
        <f t="shared" si="21"/>
        <v>17</v>
      </c>
      <c r="J85" s="14">
        <v>15</v>
      </c>
      <c r="K85" s="66">
        <v>2</v>
      </c>
    </row>
    <row r="86" spans="1:12" ht="8.1" customHeight="1" thickBot="1" x14ac:dyDescent="0.3">
      <c r="A86" s="11"/>
      <c r="B86" s="13"/>
      <c r="C86" s="13"/>
      <c r="D86" s="12"/>
      <c r="E86" s="12"/>
      <c r="F86" s="12"/>
      <c r="G86" s="12"/>
      <c r="H86" s="12"/>
      <c r="I86" s="12"/>
      <c r="J86" s="12"/>
      <c r="K86" s="12"/>
      <c r="L86" s="11"/>
    </row>
    <row r="87" spans="1:12" s="9" customFormat="1" x14ac:dyDescent="0.25">
      <c r="A87" s="4"/>
      <c r="B87" s="7"/>
      <c r="C87" s="7"/>
      <c r="D87" s="6"/>
      <c r="E87" s="6"/>
      <c r="F87" s="6"/>
      <c r="G87" s="6"/>
      <c r="H87" s="6"/>
      <c r="I87" s="6"/>
      <c r="J87" s="6"/>
      <c r="K87" s="6"/>
      <c r="L87" s="10" t="s">
        <v>1</v>
      </c>
    </row>
    <row r="88" spans="1:12" s="4" customFormat="1" x14ac:dyDescent="0.25">
      <c r="A88" s="7"/>
      <c r="C88" s="7"/>
      <c r="D88" s="6"/>
      <c r="E88" s="6"/>
      <c r="F88" s="6"/>
      <c r="G88" s="6"/>
      <c r="H88" s="6"/>
      <c r="I88" s="6"/>
      <c r="J88" s="6"/>
      <c r="K88" s="6"/>
      <c r="L88" s="5" t="s">
        <v>0</v>
      </c>
    </row>
    <row r="89" spans="1:12" s="4" customFormat="1" x14ac:dyDescent="0.25">
      <c r="A89" s="7"/>
      <c r="C89" s="7"/>
      <c r="D89" s="6"/>
      <c r="E89" s="6"/>
      <c r="F89" s="6"/>
      <c r="G89" s="6"/>
      <c r="H89" s="6"/>
      <c r="I89" s="6"/>
      <c r="J89" s="6"/>
      <c r="K89" s="6"/>
      <c r="L89" s="5"/>
    </row>
    <row r="90" spans="1:12" s="4" customFormat="1" x14ac:dyDescent="0.25">
      <c r="A90" s="7"/>
      <c r="C90" s="7"/>
      <c r="D90" s="6"/>
      <c r="E90" s="6"/>
      <c r="F90" s="6"/>
      <c r="G90" s="6"/>
      <c r="H90" s="6"/>
      <c r="I90" s="6"/>
      <c r="J90" s="6"/>
      <c r="K90" s="6"/>
      <c r="L90" s="5"/>
    </row>
  </sheetData>
  <mergeCells count="4">
    <mergeCell ref="E12:G12"/>
    <mergeCell ref="I12:K12"/>
    <mergeCell ref="E13:G13"/>
    <mergeCell ref="I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890D-327A-4F22-A016-849FA593A0AB}">
  <sheetPr codeName="Sheet12"/>
  <dimension ref="A1:N90"/>
  <sheetViews>
    <sheetView showGridLines="0" view="pageBreakPreview" topLeftCell="A6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154</v>
      </c>
      <c r="C11" s="36" t="s">
        <v>178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155</v>
      </c>
      <c r="C12" s="76" t="s">
        <v>170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52" t="s">
        <v>26</v>
      </c>
      <c r="E15" s="53" t="s">
        <v>199</v>
      </c>
      <c r="F15" s="54"/>
      <c r="G15" s="74" t="s">
        <v>184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200</v>
      </c>
      <c r="F16" s="58"/>
      <c r="G16" s="75" t="s">
        <v>185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SUM(E25,E29,E33,E37,E41,E45,E49,E53,E57,E61,E65,E69,E73,E77,E81,E85)</f>
        <v>2482</v>
      </c>
      <c r="F21" s="23"/>
      <c r="G21" s="25">
        <f>SUM(G25,G29,G33,G37,G41,G45,G49,G53,G57,G61,G65,G69,G73,G77,G81,G85)</f>
        <v>2505</v>
      </c>
      <c r="H21" s="25">
        <f t="shared" ref="H21:I23" si="0">SUM(H25,H29,H33,H37,H41,H45,H49,H53,H57,H61,H65,H69,H73,H77,H81,H85)</f>
        <v>307</v>
      </c>
      <c r="I21" s="25">
        <f t="shared" si="0"/>
        <v>2198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G23" si="1">SUM(E26,E30,E34,E38,E42,E46,E50,E54,E58,E62,E66,E70,E74,E78,E82,E86)</f>
        <v>2815</v>
      </c>
      <c r="F22" s="23"/>
      <c r="G22" s="25">
        <f t="shared" si="1"/>
        <v>2931</v>
      </c>
      <c r="H22" s="25">
        <f t="shared" si="0"/>
        <v>311</v>
      </c>
      <c r="I22" s="25">
        <f t="shared" si="0"/>
        <v>2620</v>
      </c>
    </row>
    <row r="23" spans="1:13" ht="15" customHeight="1" x14ac:dyDescent="0.25">
      <c r="B23" s="26"/>
      <c r="C23" s="26"/>
      <c r="D23" s="24">
        <v>2024</v>
      </c>
      <c r="E23" s="25">
        <f t="shared" si="1"/>
        <v>3326</v>
      </c>
      <c r="F23" s="23"/>
      <c r="G23" s="25">
        <f t="shared" si="1"/>
        <v>3455</v>
      </c>
      <c r="H23" s="25">
        <f t="shared" si="0"/>
        <v>482</v>
      </c>
      <c r="I23" s="25">
        <f t="shared" si="0"/>
        <v>2973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f>SUM('3.7 (2)'!E25,'3.7 (3)'!E25,'3.7 (4)'!E25,'3.7 (5)'!E25)</f>
        <v>216</v>
      </c>
      <c r="F25" s="15"/>
      <c r="G25" s="20">
        <f t="shared" ref="G25:G27" si="2">SUM(H25:I25)</f>
        <v>217</v>
      </c>
      <c r="H25" s="15">
        <f>SUM('3.7 (2)'!H25,'3.7 (3)'!H25,'3.7 (4)'!H25,'3.7 (5)'!H25)</f>
        <v>45</v>
      </c>
      <c r="I25" s="15">
        <f>SUM('3.7 (2)'!I25,'3.7 (3)'!I25,'3.7 (4)'!I25,'3.7 (5)'!I25)</f>
        <v>172</v>
      </c>
      <c r="K25" s="17"/>
    </row>
    <row r="26" spans="1:13" ht="15" customHeight="1" x14ac:dyDescent="0.25">
      <c r="D26" s="2">
        <v>2023</v>
      </c>
      <c r="E26" s="15">
        <f>SUM('3.7 (2)'!E26,'3.7 (3)'!E26,'3.7 (4)'!E26,'3.7 (5)'!E26)</f>
        <v>318</v>
      </c>
      <c r="F26" s="15"/>
      <c r="G26" s="20">
        <f t="shared" si="2"/>
        <v>350</v>
      </c>
      <c r="H26" s="15">
        <f>SUM('3.7 (2)'!H26,'3.7 (3)'!H26,'3.7 (4)'!H26,'3.7 (5)'!H26)</f>
        <v>61</v>
      </c>
      <c r="I26" s="15">
        <f>SUM('3.7 (2)'!I26,'3.7 (3)'!I26,'3.7 (4)'!I26,'3.7 (5)'!I26)</f>
        <v>289</v>
      </c>
      <c r="K26" s="17"/>
    </row>
    <row r="27" spans="1:13" ht="15" customHeight="1" x14ac:dyDescent="0.25">
      <c r="D27" s="2">
        <v>2024</v>
      </c>
      <c r="E27" s="15">
        <f>SUM('3.7 (2)'!E27,'3.7 (3)'!E27,'3.7 (4)'!E27,'3.7 (5)'!E27)</f>
        <v>415</v>
      </c>
      <c r="F27" s="15"/>
      <c r="G27" s="20">
        <f t="shared" si="2"/>
        <v>433</v>
      </c>
      <c r="H27" s="15">
        <f>SUM('3.7 (2)'!H27,'3.7 (3)'!H27,'3.7 (4)'!H27,'3.7 (5)'!H27)</f>
        <v>75</v>
      </c>
      <c r="I27" s="15">
        <f>SUM('3.7 (2)'!I27,'3.7 (3)'!I27,'3.7 (4)'!I27,'3.7 (5)'!I27)</f>
        <v>358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f>SUM('3.7 (2)'!E29,'3.7 (3)'!E29,'3.7 (4)'!E29,'3.7 (5)'!E29)</f>
        <v>154</v>
      </c>
      <c r="F29" s="15"/>
      <c r="G29" s="20">
        <f t="shared" ref="G29:G87" si="3">SUM(H29:I29)</f>
        <v>154</v>
      </c>
      <c r="H29" s="15">
        <f>SUM('3.7 (2)'!H29,'3.7 (3)'!H29,'3.7 (4)'!H29,'3.7 (5)'!H29)</f>
        <v>20</v>
      </c>
      <c r="I29" s="15">
        <f>SUM('3.7 (2)'!I29,'3.7 (3)'!I29,'3.7 (4)'!I29,'3.7 (5)'!I29)</f>
        <v>134</v>
      </c>
      <c r="K29" s="17"/>
    </row>
    <row r="30" spans="1:13" ht="15" customHeight="1" x14ac:dyDescent="0.25">
      <c r="D30" s="2">
        <v>2023</v>
      </c>
      <c r="E30" s="15">
        <f>SUM('3.7 (2)'!E30,'3.7 (3)'!E30,'3.7 (4)'!E30,'3.7 (5)'!E30)</f>
        <v>177</v>
      </c>
      <c r="F30" s="15"/>
      <c r="G30" s="20">
        <f t="shared" si="3"/>
        <v>180</v>
      </c>
      <c r="H30" s="15">
        <f>SUM('3.7 (2)'!H30,'3.7 (3)'!H30,'3.7 (4)'!H30,'3.7 (5)'!H30)</f>
        <v>15</v>
      </c>
      <c r="I30" s="15">
        <f>SUM('3.7 (2)'!I30,'3.7 (3)'!I30,'3.7 (4)'!I30,'3.7 (5)'!I30)</f>
        <v>165</v>
      </c>
      <c r="K30" s="17"/>
    </row>
    <row r="31" spans="1:13" ht="15" customHeight="1" x14ac:dyDescent="0.25">
      <c r="D31" s="2">
        <v>2024</v>
      </c>
      <c r="E31" s="15">
        <f>SUM('3.7 (2)'!E31,'3.7 (3)'!E31,'3.7 (4)'!E31,'3.7 (5)'!E31)</f>
        <v>161</v>
      </c>
      <c r="F31" s="15"/>
      <c r="G31" s="20">
        <f t="shared" si="3"/>
        <v>171</v>
      </c>
      <c r="H31" s="15">
        <f>SUM('3.7 (2)'!H31,'3.7 (3)'!H31,'3.7 (4)'!H31,'3.7 (5)'!H31)</f>
        <v>33</v>
      </c>
      <c r="I31" s="15">
        <f>SUM('3.7 (2)'!I31,'3.7 (3)'!I31,'3.7 (4)'!I31,'3.7 (5)'!I31)</f>
        <v>138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f>SUM('3.7 (2)'!E33,'3.7 (3)'!E33,'3.7 (4)'!E33,'3.7 (5)'!E33)</f>
        <v>111</v>
      </c>
      <c r="F33" s="15"/>
      <c r="G33" s="20">
        <f t="shared" si="3"/>
        <v>111</v>
      </c>
      <c r="H33" s="15">
        <f>SUM('3.7 (2)'!H33,'3.7 (3)'!H33,'3.7 (4)'!H33,'3.7 (5)'!H33)</f>
        <v>9</v>
      </c>
      <c r="I33" s="15">
        <f>SUM('3.7 (2)'!I33,'3.7 (3)'!I33,'3.7 (4)'!I33,'3.7 (5)'!I33)</f>
        <v>102</v>
      </c>
      <c r="K33" s="17"/>
    </row>
    <row r="34" spans="1:11" ht="15" customHeight="1" x14ac:dyDescent="0.25">
      <c r="D34" s="2">
        <v>2023</v>
      </c>
      <c r="E34" s="15">
        <f>SUM('3.7 (2)'!E34,'3.7 (3)'!E34,'3.7 (4)'!E34,'3.7 (5)'!E34)</f>
        <v>134</v>
      </c>
      <c r="F34" s="15"/>
      <c r="G34" s="20">
        <f t="shared" si="3"/>
        <v>134</v>
      </c>
      <c r="H34" s="15">
        <f>SUM('3.7 (2)'!H34,'3.7 (3)'!H34,'3.7 (4)'!H34,'3.7 (5)'!H34)</f>
        <v>13</v>
      </c>
      <c r="I34" s="15">
        <f>SUM('3.7 (2)'!I34,'3.7 (3)'!I34,'3.7 (4)'!I34,'3.7 (5)'!I34)</f>
        <v>121</v>
      </c>
      <c r="K34" s="17"/>
    </row>
    <row r="35" spans="1:11" ht="15" customHeight="1" x14ac:dyDescent="0.25">
      <c r="D35" s="2">
        <v>2024</v>
      </c>
      <c r="E35" s="15">
        <f>SUM('3.7 (2)'!E35,'3.7 (3)'!E35,'3.7 (4)'!E35,'3.7 (5)'!E35)</f>
        <v>158</v>
      </c>
      <c r="F35" s="15"/>
      <c r="G35" s="20">
        <f t="shared" si="3"/>
        <v>164</v>
      </c>
      <c r="H35" s="15">
        <f>SUM('3.7 (2)'!H35,'3.7 (3)'!H35,'3.7 (4)'!H35,'3.7 (5)'!H35)</f>
        <v>15</v>
      </c>
      <c r="I35" s="15">
        <f>SUM('3.7 (2)'!I35,'3.7 (3)'!I35,'3.7 (4)'!I35,'3.7 (5)'!I35)</f>
        <v>149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f>SUM('3.7 (2)'!E37,'3.7 (3)'!E37,'3.7 (4)'!E37,'3.7 (5)'!E37)</f>
        <v>130</v>
      </c>
      <c r="F37" s="15"/>
      <c r="G37" s="20">
        <f t="shared" si="3"/>
        <v>130</v>
      </c>
      <c r="H37" s="15">
        <f>SUM('3.7 (2)'!H37,'3.7 (3)'!H37,'3.7 (4)'!H37,'3.7 (5)'!H37)</f>
        <v>10</v>
      </c>
      <c r="I37" s="15">
        <f>SUM('3.7 (2)'!I37,'3.7 (3)'!I37,'3.7 (4)'!I37,'3.7 (5)'!I37)</f>
        <v>120</v>
      </c>
      <c r="K37" s="17"/>
    </row>
    <row r="38" spans="1:11" ht="15" customHeight="1" x14ac:dyDescent="0.25">
      <c r="D38" s="2">
        <v>2023</v>
      </c>
      <c r="E38" s="15">
        <f>SUM('3.7 (2)'!E38,'3.7 (3)'!E38,'3.7 (4)'!E38,'3.7 (5)'!E38)</f>
        <v>146</v>
      </c>
      <c r="F38" s="15"/>
      <c r="G38" s="20">
        <f t="shared" si="3"/>
        <v>147</v>
      </c>
      <c r="H38" s="15">
        <f>SUM('3.7 (2)'!H38,'3.7 (3)'!H38,'3.7 (4)'!H38,'3.7 (5)'!H38)</f>
        <v>15</v>
      </c>
      <c r="I38" s="15">
        <f>SUM('3.7 (2)'!I38,'3.7 (3)'!I38,'3.7 (4)'!I38,'3.7 (5)'!I38)</f>
        <v>132</v>
      </c>
      <c r="K38" s="17"/>
    </row>
    <row r="39" spans="1:11" s="3" customFormat="1" ht="15" customHeight="1" x14ac:dyDescent="0.25">
      <c r="A39" s="1"/>
      <c r="D39" s="2">
        <v>2024</v>
      </c>
      <c r="E39" s="15">
        <f>SUM('3.7 (2)'!E39,'3.7 (3)'!E39,'3.7 (4)'!E39,'3.7 (5)'!E39)</f>
        <v>176</v>
      </c>
      <c r="F39" s="15"/>
      <c r="G39" s="20">
        <f t="shared" si="3"/>
        <v>180</v>
      </c>
      <c r="H39" s="15">
        <f>SUM('3.7 (2)'!H39,'3.7 (3)'!H39,'3.7 (4)'!H39,'3.7 (5)'!H39)</f>
        <v>27</v>
      </c>
      <c r="I39" s="15">
        <f>SUM('3.7 (2)'!I39,'3.7 (3)'!I39,'3.7 (4)'!I39,'3.7 (5)'!I39)</f>
        <v>153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f>SUM('3.7 (2)'!E41,'3.7 (3)'!E41,'3.7 (4)'!E41,'3.7 (5)'!E41)</f>
        <v>97</v>
      </c>
      <c r="F41" s="15"/>
      <c r="G41" s="20">
        <f t="shared" si="3"/>
        <v>99</v>
      </c>
      <c r="H41" s="15">
        <f>SUM('3.7 (2)'!H41,'3.7 (3)'!H41,'3.7 (4)'!H41,'3.7 (5)'!H41)</f>
        <v>7</v>
      </c>
      <c r="I41" s="15">
        <f>SUM('3.7 (2)'!I41,'3.7 (3)'!I41,'3.7 (4)'!I41,'3.7 (5)'!I41)</f>
        <v>92</v>
      </c>
      <c r="K41" s="17"/>
    </row>
    <row r="42" spans="1:11" ht="15" customHeight="1" x14ac:dyDescent="0.25">
      <c r="D42" s="2">
        <v>2023</v>
      </c>
      <c r="E42" s="15">
        <f>SUM('3.7 (2)'!E42,'3.7 (3)'!E42,'3.7 (4)'!E42,'3.7 (5)'!E42)</f>
        <v>144</v>
      </c>
      <c r="F42" s="15"/>
      <c r="G42" s="20">
        <f t="shared" si="3"/>
        <v>146</v>
      </c>
      <c r="H42" s="15">
        <f>SUM('3.7 (2)'!H42,'3.7 (3)'!H42,'3.7 (4)'!H42,'3.7 (5)'!H42)</f>
        <v>16</v>
      </c>
      <c r="I42" s="15">
        <f>SUM('3.7 (2)'!I42,'3.7 (3)'!I42,'3.7 (4)'!I42,'3.7 (5)'!I42)</f>
        <v>130</v>
      </c>
      <c r="K42" s="17"/>
    </row>
    <row r="43" spans="1:11" ht="15" customHeight="1" x14ac:dyDescent="0.25">
      <c r="D43" s="2">
        <v>2024</v>
      </c>
      <c r="E43" s="15">
        <f>SUM('3.7 (2)'!E43,'3.7 (3)'!E43,'3.7 (4)'!E43,'3.7 (5)'!E43)</f>
        <v>136</v>
      </c>
      <c r="F43" s="15"/>
      <c r="G43" s="20">
        <f t="shared" si="3"/>
        <v>148</v>
      </c>
      <c r="H43" s="15">
        <f>SUM('3.7 (2)'!H43,'3.7 (3)'!H43,'3.7 (4)'!H43,'3.7 (5)'!H43)</f>
        <v>24</v>
      </c>
      <c r="I43" s="15">
        <f>SUM('3.7 (2)'!I43,'3.7 (3)'!I43,'3.7 (4)'!I43,'3.7 (5)'!I43)</f>
        <v>124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f>SUM('3.7 (2)'!E45,'3.7 (3)'!E45,'3.7 (4)'!E45,'3.7 (5)'!E45)</f>
        <v>142</v>
      </c>
      <c r="F45" s="15"/>
      <c r="G45" s="20">
        <f t="shared" si="3"/>
        <v>142</v>
      </c>
      <c r="H45" s="15">
        <f>SUM('3.7 (2)'!H45,'3.7 (3)'!H45,'3.7 (4)'!H45,'3.7 (5)'!H45)</f>
        <v>18</v>
      </c>
      <c r="I45" s="15">
        <f>SUM('3.7 (2)'!I45,'3.7 (3)'!I45,'3.7 (4)'!I45,'3.7 (5)'!I45)</f>
        <v>124</v>
      </c>
      <c r="K45" s="17"/>
    </row>
    <row r="46" spans="1:11" ht="15" customHeight="1" x14ac:dyDescent="0.25">
      <c r="D46" s="2">
        <v>2023</v>
      </c>
      <c r="E46" s="15">
        <f>SUM('3.7 (2)'!E46,'3.7 (3)'!E46,'3.7 (4)'!E46,'3.7 (5)'!E46)</f>
        <v>162</v>
      </c>
      <c r="F46" s="15"/>
      <c r="G46" s="20">
        <f t="shared" si="3"/>
        <v>169</v>
      </c>
      <c r="H46" s="15">
        <f>SUM('3.7 (2)'!H46,'3.7 (3)'!H46,'3.7 (4)'!H46,'3.7 (5)'!H46)</f>
        <v>24</v>
      </c>
      <c r="I46" s="15">
        <f>SUM('3.7 (2)'!I46,'3.7 (3)'!I46,'3.7 (4)'!I46,'3.7 (5)'!I46)</f>
        <v>145</v>
      </c>
      <c r="K46" s="17"/>
    </row>
    <row r="47" spans="1:11" ht="15" customHeight="1" x14ac:dyDescent="0.25">
      <c r="D47" s="2">
        <v>2024</v>
      </c>
      <c r="E47" s="15">
        <f>SUM('3.7 (2)'!E47,'3.7 (3)'!E47,'3.7 (4)'!E47,'3.7 (5)'!E47)</f>
        <v>157</v>
      </c>
      <c r="F47" s="15"/>
      <c r="G47" s="20">
        <f t="shared" si="3"/>
        <v>160</v>
      </c>
      <c r="H47" s="15">
        <f>SUM('3.7 (2)'!H47,'3.7 (3)'!H47,'3.7 (4)'!H47,'3.7 (5)'!H47)</f>
        <v>17</v>
      </c>
      <c r="I47" s="15">
        <f>SUM('3.7 (2)'!I47,'3.7 (3)'!I47,'3.7 (4)'!I47,'3.7 (5)'!I47)</f>
        <v>143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f>SUM('3.7 (2)'!E49,'3.7 (3)'!E49,'3.7 (4)'!E49,'3.7 (5)'!E49)</f>
        <v>172</v>
      </c>
      <c r="F49" s="15"/>
      <c r="G49" s="20">
        <f t="shared" si="3"/>
        <v>176</v>
      </c>
      <c r="H49" s="15">
        <f>SUM('3.7 (2)'!H49,'3.7 (3)'!H49,'3.7 (4)'!H49,'3.7 (5)'!H49)</f>
        <v>14</v>
      </c>
      <c r="I49" s="15">
        <f>SUM('3.7 (2)'!I49,'3.7 (3)'!I49,'3.7 (4)'!I49,'3.7 (5)'!I49)</f>
        <v>162</v>
      </c>
      <c r="K49" s="17"/>
    </row>
    <row r="50" spans="2:14" ht="15" customHeight="1" x14ac:dyDescent="0.25">
      <c r="D50" s="2">
        <v>2023</v>
      </c>
      <c r="E50" s="15">
        <f>SUM('3.7 (2)'!E50,'3.7 (3)'!E50,'3.7 (4)'!E50,'3.7 (5)'!E50)</f>
        <v>186</v>
      </c>
      <c r="F50" s="15"/>
      <c r="G50" s="20">
        <f t="shared" si="3"/>
        <v>188</v>
      </c>
      <c r="H50" s="15">
        <f>SUM('3.7 (2)'!H50,'3.7 (3)'!H50,'3.7 (4)'!H50,'3.7 (5)'!H50)</f>
        <v>14</v>
      </c>
      <c r="I50" s="15">
        <f>SUM('3.7 (2)'!I50,'3.7 (3)'!I50,'3.7 (4)'!I50,'3.7 (5)'!I50)</f>
        <v>174</v>
      </c>
      <c r="K50" s="17"/>
    </row>
    <row r="51" spans="2:14" ht="15" customHeight="1" x14ac:dyDescent="0.25">
      <c r="D51" s="2">
        <v>2024</v>
      </c>
      <c r="E51" s="15">
        <f>SUM('3.7 (2)'!E51,'3.7 (3)'!E51,'3.7 (4)'!E51,'3.7 (5)'!E51)</f>
        <v>312</v>
      </c>
      <c r="F51" s="15"/>
      <c r="G51" s="20">
        <f t="shared" si="3"/>
        <v>318</v>
      </c>
      <c r="H51" s="15">
        <f>SUM('3.7 (2)'!H51,'3.7 (3)'!H51,'3.7 (4)'!H51,'3.7 (5)'!H51)</f>
        <v>49</v>
      </c>
      <c r="I51" s="15">
        <f>SUM('3.7 (2)'!I51,'3.7 (3)'!I51,'3.7 (4)'!I51,'3.7 (5)'!I51)</f>
        <v>269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f>SUM('3.7 (2)'!E53,'3.7 (3)'!E53,'3.7 (4)'!E53,'3.7 (5)'!E53)</f>
        <v>25</v>
      </c>
      <c r="F53" s="15"/>
      <c r="G53" s="20">
        <f t="shared" si="3"/>
        <v>25</v>
      </c>
      <c r="H53" s="15">
        <f>SUM('3.7 (2)'!H53,'3.7 (3)'!H53,'3.7 (4)'!H53,'3.7 (5)'!H53)</f>
        <v>2</v>
      </c>
      <c r="I53" s="15">
        <f>SUM('3.7 (2)'!I53,'3.7 (3)'!I53,'3.7 (4)'!I53,'3.7 (5)'!I53)</f>
        <v>23</v>
      </c>
      <c r="K53" s="17"/>
    </row>
    <row r="54" spans="2:14" ht="15" customHeight="1" x14ac:dyDescent="0.25">
      <c r="D54" s="2">
        <v>2023</v>
      </c>
      <c r="E54" s="15">
        <f>SUM('3.7 (2)'!E54,'3.7 (3)'!E54,'3.7 (4)'!E54,'3.7 (5)'!E54)</f>
        <v>34</v>
      </c>
      <c r="F54" s="15"/>
      <c r="G54" s="20">
        <f t="shared" si="3"/>
        <v>34</v>
      </c>
      <c r="H54" s="15">
        <f>SUM('3.7 (2)'!H54,'3.7 (3)'!H54,'3.7 (4)'!H54,'3.7 (5)'!H54)</f>
        <v>4</v>
      </c>
      <c r="I54" s="15">
        <f>SUM('3.7 (2)'!I54,'3.7 (3)'!I54,'3.7 (4)'!I54,'3.7 (5)'!I54)</f>
        <v>30</v>
      </c>
      <c r="K54" s="17"/>
    </row>
    <row r="55" spans="2:14" ht="15" customHeight="1" x14ac:dyDescent="0.25">
      <c r="D55" s="2">
        <v>2024</v>
      </c>
      <c r="E55" s="15">
        <f>SUM('3.7 (2)'!E55,'3.7 (3)'!E55,'3.7 (4)'!E55,'3.7 (5)'!E55)</f>
        <v>41</v>
      </c>
      <c r="F55" s="15"/>
      <c r="G55" s="20">
        <f t="shared" si="3"/>
        <v>43</v>
      </c>
      <c r="H55" s="15">
        <f>SUM('3.7 (2)'!H55,'3.7 (3)'!H55,'3.7 (4)'!H55,'3.7 (5)'!H55)</f>
        <v>7</v>
      </c>
      <c r="I55" s="15">
        <f>SUM('3.7 (2)'!I55,'3.7 (3)'!I55,'3.7 (4)'!I55,'3.7 (5)'!I55)</f>
        <v>36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f>SUM('3.7 (2)'!E57,'3.7 (3)'!E57,'3.7 (4)'!E57,'3.7 (5)'!E57)</f>
        <v>202</v>
      </c>
      <c r="F57" s="15"/>
      <c r="G57" s="20">
        <f t="shared" si="3"/>
        <v>203</v>
      </c>
      <c r="H57" s="15">
        <f>SUM('3.7 (2)'!H57,'3.7 (3)'!H57,'3.7 (4)'!H57,'3.7 (5)'!H57)</f>
        <v>22</v>
      </c>
      <c r="I57" s="15">
        <f>SUM('3.7 (2)'!I57,'3.7 (3)'!I57,'3.7 (4)'!I57,'3.7 (5)'!I57)</f>
        <v>181</v>
      </c>
      <c r="K57" s="17"/>
    </row>
    <row r="58" spans="2:14" ht="15" customHeight="1" x14ac:dyDescent="0.25">
      <c r="D58" s="2">
        <v>2023</v>
      </c>
      <c r="E58" s="15">
        <f>SUM('3.7 (2)'!E58,'3.7 (3)'!E58,'3.7 (4)'!E58,'3.7 (5)'!E58)</f>
        <v>175</v>
      </c>
      <c r="F58" s="15"/>
      <c r="G58" s="20">
        <f t="shared" si="3"/>
        <v>177</v>
      </c>
      <c r="H58" s="15">
        <f>SUM('3.7 (2)'!H58,'3.7 (3)'!H58,'3.7 (4)'!H58,'3.7 (5)'!H58)</f>
        <v>11</v>
      </c>
      <c r="I58" s="15">
        <f>SUM('3.7 (2)'!I58,'3.7 (3)'!I58,'3.7 (4)'!I58,'3.7 (5)'!I58)</f>
        <v>166</v>
      </c>
      <c r="K58" s="17"/>
    </row>
    <row r="59" spans="2:14" ht="15" customHeight="1" x14ac:dyDescent="0.25">
      <c r="D59" s="2">
        <v>2024</v>
      </c>
      <c r="E59" s="15">
        <f>SUM('3.7 (2)'!E59,'3.7 (3)'!E59,'3.7 (4)'!E59,'3.7 (5)'!E59)</f>
        <v>196</v>
      </c>
      <c r="F59" s="15"/>
      <c r="G59" s="20">
        <f t="shared" si="3"/>
        <v>193</v>
      </c>
      <c r="H59" s="15">
        <f>SUM('3.7 (2)'!H59,'3.7 (3)'!H59,'3.7 (4)'!H59,'3.7 (5)'!H59)</f>
        <v>30</v>
      </c>
      <c r="I59" s="15">
        <f>SUM('3.7 (2)'!I59,'3.7 (3)'!I59,'3.7 (4)'!I59,'3.7 (5)'!I59)</f>
        <v>163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90</v>
      </c>
      <c r="D61" s="2">
        <v>2022</v>
      </c>
      <c r="E61" s="15">
        <f>SUM('3.7 (2)'!E61,'3.7 (3)'!E61,'3.7 (4)'!E61,'3.7 (5)'!E61)</f>
        <v>220</v>
      </c>
      <c r="F61" s="15"/>
      <c r="G61" s="20">
        <f t="shared" si="3"/>
        <v>224</v>
      </c>
      <c r="H61" s="15">
        <f>SUM('3.7 (2)'!H61,'3.7 (3)'!H61,'3.7 (4)'!H61,'3.7 (5)'!H61)</f>
        <v>23</v>
      </c>
      <c r="I61" s="15">
        <f>SUM('3.7 (2)'!I61,'3.7 (3)'!I61,'3.7 (4)'!I61,'3.7 (5)'!I61)</f>
        <v>201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f>SUM('3.7 (2)'!E62,'3.7 (3)'!E62,'3.7 (4)'!E62,'3.7 (5)'!E62)</f>
        <v>226</v>
      </c>
      <c r="F62" s="15"/>
      <c r="G62" s="20">
        <f t="shared" si="3"/>
        <v>233</v>
      </c>
      <c r="H62" s="15">
        <f>SUM('3.7 (2)'!H62,'3.7 (3)'!H62,'3.7 (4)'!H62,'3.7 (5)'!H62)</f>
        <v>11</v>
      </c>
      <c r="I62" s="15">
        <f>SUM('3.7 (2)'!I62,'3.7 (3)'!I62,'3.7 (4)'!I62,'3.7 (5)'!I62)</f>
        <v>222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f>SUM('3.7 (2)'!E63,'3.7 (3)'!E63,'3.7 (4)'!E63,'3.7 (5)'!E63)</f>
        <v>290</v>
      </c>
      <c r="F63" s="15"/>
      <c r="G63" s="20">
        <f t="shared" si="3"/>
        <v>307</v>
      </c>
      <c r="H63" s="15">
        <f>SUM('3.7 (2)'!H63,'3.7 (3)'!H63,'3.7 (4)'!H63,'3.7 (5)'!H63)</f>
        <v>30</v>
      </c>
      <c r="I63" s="15">
        <f>SUM('3.7 (2)'!I63,'3.7 (3)'!I63,'3.7 (4)'!I63,'3.7 (5)'!I63)</f>
        <v>277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f>SUM('3.7 (2)'!E65,'3.7 (3)'!E65,'3.7 (4)'!E65,'3.7 (5)'!E65)</f>
        <v>116</v>
      </c>
      <c r="F65" s="15"/>
      <c r="G65" s="20">
        <f t="shared" si="3"/>
        <v>116</v>
      </c>
      <c r="H65" s="15">
        <f>SUM('3.7 (2)'!H65,'3.7 (3)'!H65,'3.7 (4)'!H65,'3.7 (5)'!H65)</f>
        <v>15</v>
      </c>
      <c r="I65" s="15">
        <f>SUM('3.7 (2)'!I65,'3.7 (3)'!I65,'3.7 (4)'!I65,'3.7 (5)'!I65)</f>
        <v>101</v>
      </c>
      <c r="K65" s="17"/>
    </row>
    <row r="66" spans="1:11" ht="15" customHeight="1" x14ac:dyDescent="0.25">
      <c r="D66" s="2">
        <v>2023</v>
      </c>
      <c r="E66" s="15">
        <f>SUM('3.7 (2)'!E66,'3.7 (3)'!E66,'3.7 (4)'!E66,'3.7 (5)'!E66)</f>
        <v>133</v>
      </c>
      <c r="F66" s="15"/>
      <c r="G66" s="20">
        <f t="shared" si="3"/>
        <v>133</v>
      </c>
      <c r="H66" s="15">
        <f>SUM('3.7 (2)'!H66,'3.7 (3)'!H66,'3.7 (4)'!H66,'3.7 (5)'!H66)</f>
        <v>8</v>
      </c>
      <c r="I66" s="15">
        <f>SUM('3.7 (2)'!I66,'3.7 (3)'!I66,'3.7 (4)'!I66,'3.7 (5)'!I66)</f>
        <v>125</v>
      </c>
      <c r="K66" s="17"/>
    </row>
    <row r="67" spans="1:11" ht="15" customHeight="1" x14ac:dyDescent="0.25">
      <c r="D67" s="2">
        <v>2024</v>
      </c>
      <c r="E67" s="15">
        <f>SUM('3.7 (2)'!E67,'3.7 (3)'!E67,'3.7 (4)'!E67,'3.7 (5)'!E67)</f>
        <v>117</v>
      </c>
      <c r="F67" s="15"/>
      <c r="G67" s="20">
        <f t="shared" si="3"/>
        <v>126</v>
      </c>
      <c r="H67" s="15">
        <f>SUM('3.7 (2)'!H67,'3.7 (3)'!H67,'3.7 (4)'!H67,'3.7 (5)'!H67)</f>
        <v>15</v>
      </c>
      <c r="I67" s="15">
        <f>SUM('3.7 (2)'!I67,'3.7 (3)'!I67,'3.7 (4)'!I67,'3.7 (5)'!I67)</f>
        <v>111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15">
        <f>SUM('3.7 (2)'!E69,'3.7 (3)'!E69,'3.7 (4)'!E69,'3.7 (5)'!E69)</f>
        <v>604</v>
      </c>
      <c r="F69" s="15"/>
      <c r="G69" s="20">
        <f t="shared" si="3"/>
        <v>615</v>
      </c>
      <c r="H69" s="15">
        <f>SUM('3.7 (2)'!H69,'3.7 (3)'!H69,'3.7 (4)'!H69,'3.7 (5)'!H69)</f>
        <v>101</v>
      </c>
      <c r="I69" s="15">
        <f>SUM('3.7 (2)'!I69,'3.7 (3)'!I69,'3.7 (4)'!I69,'3.7 (5)'!I69)</f>
        <v>514</v>
      </c>
      <c r="K69" s="17"/>
    </row>
    <row r="70" spans="1:11" ht="15" customHeight="1" x14ac:dyDescent="0.25">
      <c r="D70" s="2">
        <v>2023</v>
      </c>
      <c r="E70" s="15">
        <f>SUM('3.7 (2)'!E70,'3.7 (3)'!E70,'3.7 (4)'!E70,'3.7 (5)'!E70)</f>
        <v>689</v>
      </c>
      <c r="F70" s="15"/>
      <c r="G70" s="20">
        <f t="shared" si="3"/>
        <v>744</v>
      </c>
      <c r="H70" s="15">
        <f>SUM('3.7 (2)'!H70,'3.7 (3)'!H70,'3.7 (4)'!H70,'3.7 (5)'!H70)</f>
        <v>91</v>
      </c>
      <c r="I70" s="15">
        <f>SUM('3.7 (2)'!I70,'3.7 (3)'!I70,'3.7 (4)'!I70,'3.7 (5)'!I70)</f>
        <v>653</v>
      </c>
      <c r="K70" s="17"/>
    </row>
    <row r="71" spans="1:11" ht="15" customHeight="1" x14ac:dyDescent="0.25">
      <c r="D71" s="2">
        <v>2024</v>
      </c>
      <c r="E71" s="15">
        <f>SUM('3.7 (2)'!E71,'3.7 (3)'!E71,'3.7 (4)'!E71,'3.7 (5)'!E71)</f>
        <v>738</v>
      </c>
      <c r="F71" s="15"/>
      <c r="G71" s="20">
        <f t="shared" si="3"/>
        <v>762</v>
      </c>
      <c r="H71" s="15">
        <f>SUM('3.7 (2)'!H71,'3.7 (3)'!H71,'3.7 (4)'!H71,'3.7 (5)'!H71)</f>
        <v>105</v>
      </c>
      <c r="I71" s="15">
        <f>SUM('3.7 (2)'!I71,'3.7 (3)'!I71,'3.7 (4)'!I71,'3.7 (5)'!I71)</f>
        <v>657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f>SUM('3.7 (2)'!E73,'3.7 (3)'!E73,'3.7 (4)'!E73,'3.7 (5)'!E73)</f>
        <v>104</v>
      </c>
      <c r="F73" s="15"/>
      <c r="G73" s="20">
        <f t="shared" si="3"/>
        <v>104</v>
      </c>
      <c r="H73" s="15">
        <f>SUM('3.7 (2)'!H73,'3.7 (3)'!H73,'3.7 (4)'!H73,'3.7 (5)'!H73)</f>
        <v>9</v>
      </c>
      <c r="I73" s="15">
        <f>SUM('3.7 (2)'!I73,'3.7 (3)'!I73,'3.7 (4)'!I73,'3.7 (5)'!I73)</f>
        <v>95</v>
      </c>
      <c r="K73" s="17"/>
    </row>
    <row r="74" spans="1:11" ht="15" customHeight="1" x14ac:dyDescent="0.25">
      <c r="D74" s="2">
        <v>2023</v>
      </c>
      <c r="E74" s="15">
        <f>SUM('3.7 (2)'!E74,'3.7 (3)'!E74,'3.7 (4)'!E74,'3.7 (5)'!E74)</f>
        <v>111</v>
      </c>
      <c r="F74" s="15"/>
      <c r="G74" s="20">
        <f t="shared" si="3"/>
        <v>111</v>
      </c>
      <c r="H74" s="15">
        <f>SUM('3.7 (2)'!H74,'3.7 (3)'!H74,'3.7 (4)'!H74,'3.7 (5)'!H74)</f>
        <v>11</v>
      </c>
      <c r="I74" s="15">
        <f>SUM('3.7 (2)'!I74,'3.7 (3)'!I74,'3.7 (4)'!I74,'3.7 (5)'!I74)</f>
        <v>100</v>
      </c>
      <c r="K74" s="17"/>
    </row>
    <row r="75" spans="1:11" ht="15" customHeight="1" x14ac:dyDescent="0.25">
      <c r="D75" s="2">
        <v>2024</v>
      </c>
      <c r="E75" s="15">
        <f>SUM('3.7 (2)'!E75,'3.7 (3)'!E75,'3.7 (4)'!E75,'3.7 (5)'!E75)</f>
        <v>125</v>
      </c>
      <c r="F75" s="15"/>
      <c r="G75" s="20">
        <f t="shared" si="3"/>
        <v>130</v>
      </c>
      <c r="H75" s="15">
        <f>SUM('3.7 (2)'!H75,'3.7 (3)'!H75,'3.7 (4)'!H75,'3.7 (5)'!H75)</f>
        <v>10</v>
      </c>
      <c r="I75" s="15">
        <f>SUM('3.7 (2)'!I75,'3.7 (3)'!I75,'3.7 (4)'!I75,'3.7 (5)'!I75)</f>
        <v>120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3</v>
      </c>
      <c r="D77" s="2">
        <v>2022</v>
      </c>
      <c r="E77" s="15">
        <f>SUM('3.7 (2)'!E77,'3.7 (3)'!E77,'3.7 (4)'!E77,'3.7 (5)'!E77)</f>
        <v>175</v>
      </c>
      <c r="F77" s="15"/>
      <c r="G77" s="20">
        <f t="shared" si="3"/>
        <v>174</v>
      </c>
      <c r="H77" s="15">
        <f>SUM('3.7 (2)'!H77,'3.7 (3)'!H77,'3.7 (4)'!H77,'3.7 (5)'!H77)</f>
        <v>8</v>
      </c>
      <c r="I77" s="15">
        <f>SUM('3.7 (2)'!I77,'3.7 (3)'!I77,'3.7 (4)'!I77,'3.7 (5)'!I77)</f>
        <v>166</v>
      </c>
      <c r="K77" s="17"/>
    </row>
    <row r="78" spans="1:11" ht="15" customHeight="1" x14ac:dyDescent="0.25">
      <c r="D78" s="2">
        <v>2023</v>
      </c>
      <c r="E78" s="15">
        <f>SUM('3.7 (2)'!E78,'3.7 (3)'!E78,'3.7 (4)'!E78,'3.7 (5)'!E78)</f>
        <v>167</v>
      </c>
      <c r="F78" s="15"/>
      <c r="G78" s="20">
        <f t="shared" si="3"/>
        <v>171</v>
      </c>
      <c r="H78" s="15">
        <f>SUM('3.7 (2)'!H78,'3.7 (3)'!H78,'3.7 (4)'!H78,'3.7 (5)'!H78)</f>
        <v>15</v>
      </c>
      <c r="I78" s="15">
        <f>SUM('3.7 (2)'!I78,'3.7 (3)'!I78,'3.7 (4)'!I78,'3.7 (5)'!I78)</f>
        <v>156</v>
      </c>
    </row>
    <row r="79" spans="1:11" ht="15" customHeight="1" x14ac:dyDescent="0.25">
      <c r="A79" s="14"/>
      <c r="B79" s="16"/>
      <c r="C79" s="16"/>
      <c r="D79" s="2">
        <v>2024</v>
      </c>
      <c r="E79" s="15">
        <f>SUM('3.7 (2)'!E79,'3.7 (3)'!E79,'3.7 (4)'!E79,'3.7 (5)'!E79)</f>
        <v>287</v>
      </c>
      <c r="F79" s="15"/>
      <c r="G79" s="20">
        <f t="shared" si="3"/>
        <v>303</v>
      </c>
      <c r="H79" s="15">
        <f>SUM('3.7 (2)'!H79,'3.7 (3)'!H79,'3.7 (4)'!H79,'3.7 (5)'!H79)</f>
        <v>42</v>
      </c>
      <c r="I79" s="15">
        <f>SUM('3.7 (2)'!I79,'3.7 (3)'!I79,'3.7 (4)'!I79,'3.7 (5)'!I79)</f>
        <v>261</v>
      </c>
      <c r="J79" s="14"/>
    </row>
    <row r="80" spans="1:11" ht="8.1" customHeight="1" x14ac:dyDescent="0.25">
      <c r="D80" s="19"/>
      <c r="E80" s="18"/>
      <c r="F80" s="18"/>
      <c r="G80" s="18"/>
      <c r="H80" s="18"/>
      <c r="I80" s="18"/>
      <c r="K80" s="17"/>
    </row>
    <row r="81" spans="1:11" ht="15" customHeight="1" x14ac:dyDescent="0.25">
      <c r="B81" s="3" t="s">
        <v>91</v>
      </c>
      <c r="D81" s="2">
        <v>2022</v>
      </c>
      <c r="E81" s="15">
        <f>SUM('3.7 (2)'!E81,'3.7 (3)'!E81,'3.7 (4)'!E81,'3.7 (5)'!E81)</f>
        <v>1</v>
      </c>
      <c r="F81" s="15"/>
      <c r="G81" s="20">
        <f t="shared" si="3"/>
        <v>1</v>
      </c>
      <c r="H81" s="15" t="s">
        <v>2</v>
      </c>
      <c r="I81" s="15">
        <f>SUM('3.7 (2)'!I81,'3.7 (3)'!I81,'3.7 (4)'!I81,'3.7 (5)'!I81)</f>
        <v>1</v>
      </c>
      <c r="K81" s="17"/>
    </row>
    <row r="82" spans="1:11" ht="15" customHeight="1" x14ac:dyDescent="0.25">
      <c r="D82" s="2">
        <v>2023</v>
      </c>
      <c r="E82" s="15">
        <f>SUM('3.7 (2)'!E82,'3.7 (3)'!E82,'3.7 (4)'!E82,'3.7 (5)'!E82)</f>
        <v>3</v>
      </c>
      <c r="F82" s="15"/>
      <c r="G82" s="20">
        <f t="shared" si="3"/>
        <v>4</v>
      </c>
      <c r="H82" s="15">
        <f>SUM('3.7 (2)'!H82,'3.7 (3)'!H82,'3.7 (4)'!H82,'3.7 (5)'!H82)</f>
        <v>1</v>
      </c>
      <c r="I82" s="15">
        <f>SUM('3.7 (2)'!I82,'3.7 (3)'!I82,'3.7 (4)'!I82,'3.7 (5)'!I82)</f>
        <v>3</v>
      </c>
    </row>
    <row r="83" spans="1:11" ht="15" customHeight="1" x14ac:dyDescent="0.25">
      <c r="A83" s="14"/>
      <c r="B83" s="16"/>
      <c r="C83" s="16"/>
      <c r="D83" s="2">
        <v>2024</v>
      </c>
      <c r="E83" s="15">
        <f>SUM('3.7 (2)'!E83,'3.7 (3)'!E83,'3.7 (4)'!E83,'3.7 (5)'!E83)</f>
        <v>2</v>
      </c>
      <c r="F83" s="15"/>
      <c r="G83" s="20">
        <f t="shared" si="3"/>
        <v>2</v>
      </c>
      <c r="H83" s="15" t="s">
        <v>2</v>
      </c>
      <c r="I83" s="15">
        <f>SUM('3.7 (2)'!I83,'3.7 (3)'!I83,'3.7 (4)'!I83,'3.7 (5)'!I83)</f>
        <v>2</v>
      </c>
      <c r="J83" s="14"/>
    </row>
    <row r="84" spans="1:11" ht="8.1" customHeight="1" x14ac:dyDescent="0.25">
      <c r="D84" s="19"/>
      <c r="E84" s="18"/>
      <c r="F84" s="18"/>
      <c r="G84" s="18"/>
      <c r="H84" s="18"/>
      <c r="I84" s="18"/>
      <c r="K84" s="17"/>
    </row>
    <row r="85" spans="1:11" ht="15" customHeight="1" x14ac:dyDescent="0.25">
      <c r="B85" s="3" t="s">
        <v>92</v>
      </c>
      <c r="D85" s="2">
        <v>2022</v>
      </c>
      <c r="E85" s="15">
        <f>SUM('3.7 (2)'!E85,'3.7 (3)'!E85,'3.7 (4)'!E85,'3.7 (5)'!E85)</f>
        <v>13</v>
      </c>
      <c r="F85" s="15"/>
      <c r="G85" s="20">
        <f t="shared" si="3"/>
        <v>14</v>
      </c>
      <c r="H85" s="15">
        <f>SUM('3.7 (2)'!H85,'3.7 (3)'!H85,'3.7 (4)'!H85,'3.7 (5)'!H85)</f>
        <v>4</v>
      </c>
      <c r="I85" s="15">
        <f>SUM('3.7 (2)'!I85,'3.7 (3)'!I85,'3.7 (4)'!I85,'3.7 (5)'!I85)</f>
        <v>10</v>
      </c>
      <c r="K85" s="17"/>
    </row>
    <row r="86" spans="1:11" ht="15" customHeight="1" x14ac:dyDescent="0.25">
      <c r="D86" s="2">
        <v>2023</v>
      </c>
      <c r="E86" s="15">
        <f>SUM('3.7 (2)'!E86,'3.7 (3)'!E86,'3.7 (4)'!E86,'3.7 (5)'!E86)</f>
        <v>10</v>
      </c>
      <c r="F86" s="15"/>
      <c r="G86" s="20">
        <f t="shared" si="3"/>
        <v>10</v>
      </c>
      <c r="H86" s="15">
        <f>SUM('3.7 (2)'!H86,'3.7 (3)'!H86,'3.7 (4)'!H86,'3.7 (5)'!H86)</f>
        <v>1</v>
      </c>
      <c r="I86" s="15">
        <f>SUM('3.7 (2)'!I86,'3.7 (3)'!I86,'3.7 (4)'!I86,'3.7 (5)'!I86)</f>
        <v>9</v>
      </c>
    </row>
    <row r="87" spans="1:11" ht="15" customHeight="1" x14ac:dyDescent="0.25">
      <c r="A87" s="14"/>
      <c r="B87" s="16"/>
      <c r="C87" s="16"/>
      <c r="D87" s="2">
        <v>2024</v>
      </c>
      <c r="E87" s="15">
        <f>SUM('3.7 (2)'!E87,'3.7 (3)'!E87,'3.7 (4)'!E87,'3.7 (5)'!E87)</f>
        <v>15</v>
      </c>
      <c r="F87" s="15"/>
      <c r="G87" s="20">
        <f t="shared" si="3"/>
        <v>15</v>
      </c>
      <c r="H87" s="15">
        <f>SUM('3.7 (2)'!H87,'3.7 (3)'!H87,'3.7 (4)'!H87,'3.7 (5)'!H87)</f>
        <v>3</v>
      </c>
      <c r="I87" s="15">
        <f>SUM('3.7 (2)'!I87,'3.7 (3)'!I87,'3.7 (4)'!I87,'3.7 (5)'!I87)</f>
        <v>12</v>
      </c>
      <c r="J87" s="14"/>
    </row>
    <row r="88" spans="1:11" ht="8.1" customHeight="1" thickBot="1" x14ac:dyDescent="0.3">
      <c r="A88" s="11"/>
      <c r="B88" s="13"/>
      <c r="C88" s="13"/>
      <c r="D88" s="12"/>
      <c r="E88" s="12"/>
      <c r="F88" s="12"/>
      <c r="G88" s="12"/>
      <c r="H88" s="12"/>
      <c r="I88" s="12"/>
      <c r="J88" s="11"/>
    </row>
    <row r="89" spans="1:11" s="9" customFormat="1" x14ac:dyDescent="0.25">
      <c r="A89" s="4"/>
      <c r="B89" s="7"/>
      <c r="C89" s="7"/>
      <c r="D89" s="6"/>
      <c r="E89" s="6"/>
      <c r="F89" s="6"/>
      <c r="G89" s="6"/>
      <c r="H89" s="6"/>
      <c r="I89" s="6"/>
      <c r="J89" s="10" t="s">
        <v>1</v>
      </c>
    </row>
    <row r="90" spans="1:11" s="4" customFormat="1" x14ac:dyDescent="0.25">
      <c r="A90" s="8"/>
      <c r="B90" s="7"/>
      <c r="C90" s="7"/>
      <c r="D90" s="6"/>
      <c r="E90" s="6"/>
      <c r="F90" s="6"/>
      <c r="G90" s="6"/>
      <c r="H90" s="6"/>
      <c r="I90" s="6"/>
      <c r="J90" s="5" t="s">
        <v>0</v>
      </c>
    </row>
  </sheetData>
  <mergeCells count="3">
    <mergeCell ref="G15:I15"/>
    <mergeCell ref="G16:I16"/>
    <mergeCell ref="C12:I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02E9-C3B7-4872-ADF7-6D35C6A495B8}">
  <dimension ref="A1:N90"/>
  <sheetViews>
    <sheetView showGridLines="0" view="pageBreakPreview" zoomScaleNormal="90" zoomScaleSheetLayoutView="100" workbookViewId="0">
      <selection activeCell="G27" sqref="G27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154</v>
      </c>
      <c r="C11" s="36" t="s">
        <v>195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155</v>
      </c>
      <c r="C12" s="76" t="s">
        <v>196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67" t="s">
        <v>26</v>
      </c>
      <c r="E15" s="53" t="s">
        <v>186</v>
      </c>
      <c r="F15" s="54"/>
      <c r="G15" s="74" t="s">
        <v>187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62</v>
      </c>
      <c r="F16" s="58"/>
      <c r="G16" s="75" t="s">
        <v>188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SUM(E25,E29,E33,E37,E41,E45,E49,E53,E57,E61,E65,E69,E73,E77,E81,E85)</f>
        <v>264</v>
      </c>
      <c r="F21" s="23"/>
      <c r="G21" s="25">
        <f>SUM(G25,G29,G33,G37,G41,G45,G49,G53,G57,G61,G65,G69,G73,G77,G81,G85)</f>
        <v>278</v>
      </c>
      <c r="H21" s="25" t="s">
        <v>2</v>
      </c>
      <c r="I21" s="25">
        <f t="shared" ref="I21:I23" si="0">SUM(I25,I29,I33,I37,I41,I45,I49,I53,I57,I61,I65,I69,I73,I77,I81,I85)</f>
        <v>278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G23" si="1">SUM(E26,E30,E34,E38,E42,E46,E50,E54,E58,E62,E66,E70,E74,E78,E82,E86)</f>
        <v>274</v>
      </c>
      <c r="F22" s="23"/>
      <c r="G22" s="25">
        <f t="shared" si="1"/>
        <v>281</v>
      </c>
      <c r="H22" s="25" t="s">
        <v>2</v>
      </c>
      <c r="I22" s="25">
        <f t="shared" si="0"/>
        <v>281</v>
      </c>
    </row>
    <row r="23" spans="1:13" ht="15" customHeight="1" x14ac:dyDescent="0.25">
      <c r="B23" s="26"/>
      <c r="C23" s="26"/>
      <c r="D23" s="24">
        <v>2024</v>
      </c>
      <c r="E23" s="25">
        <f t="shared" si="1"/>
        <v>251</v>
      </c>
      <c r="F23" s="23"/>
      <c r="G23" s="25">
        <f t="shared" si="1"/>
        <v>267</v>
      </c>
      <c r="H23" s="25" t="s">
        <v>2</v>
      </c>
      <c r="I23" s="25">
        <f t="shared" si="0"/>
        <v>267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v>23</v>
      </c>
      <c r="F25" s="15"/>
      <c r="G25" s="20">
        <f t="shared" ref="G25:G27" si="2">SUM(H25:I25)</f>
        <v>23</v>
      </c>
      <c r="H25" s="15" t="s">
        <v>2</v>
      </c>
      <c r="I25" s="15">
        <v>23</v>
      </c>
      <c r="K25" s="17"/>
    </row>
    <row r="26" spans="1:13" ht="15" customHeight="1" x14ac:dyDescent="0.25">
      <c r="D26" s="2">
        <v>2023</v>
      </c>
      <c r="E26" s="15">
        <v>42</v>
      </c>
      <c r="F26" s="15"/>
      <c r="G26" s="20">
        <f t="shared" si="2"/>
        <v>42</v>
      </c>
      <c r="H26" s="15" t="s">
        <v>2</v>
      </c>
      <c r="I26" s="15">
        <v>42</v>
      </c>
      <c r="K26" s="17"/>
    </row>
    <row r="27" spans="1:13" ht="15" customHeight="1" x14ac:dyDescent="0.25">
      <c r="D27" s="2">
        <v>2024</v>
      </c>
      <c r="E27" s="15">
        <v>22</v>
      </c>
      <c r="F27" s="15"/>
      <c r="G27" s="20">
        <f t="shared" si="2"/>
        <v>22</v>
      </c>
      <c r="H27" s="15" t="s">
        <v>2</v>
      </c>
      <c r="I27" s="15">
        <v>22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v>17</v>
      </c>
      <c r="F29" s="15"/>
      <c r="G29" s="20">
        <f t="shared" ref="G29:G79" si="3">SUM(H29:I29)</f>
        <v>17</v>
      </c>
      <c r="H29" s="15" t="s">
        <v>2</v>
      </c>
      <c r="I29" s="15">
        <v>17</v>
      </c>
      <c r="K29" s="17"/>
    </row>
    <row r="30" spans="1:13" ht="15" customHeight="1" x14ac:dyDescent="0.25">
      <c r="D30" s="2">
        <v>2023</v>
      </c>
      <c r="E30" s="15">
        <v>20</v>
      </c>
      <c r="F30" s="15"/>
      <c r="G30" s="20">
        <f t="shared" si="3"/>
        <v>20</v>
      </c>
      <c r="H30" s="15" t="s">
        <v>2</v>
      </c>
      <c r="I30" s="15">
        <v>20</v>
      </c>
      <c r="K30" s="17"/>
    </row>
    <row r="31" spans="1:13" ht="15" customHeight="1" x14ac:dyDescent="0.25">
      <c r="D31" s="2">
        <v>2024</v>
      </c>
      <c r="E31" s="15">
        <v>9</v>
      </c>
      <c r="F31" s="15"/>
      <c r="G31" s="20">
        <f t="shared" si="3"/>
        <v>9</v>
      </c>
      <c r="H31" s="15" t="s">
        <v>2</v>
      </c>
      <c r="I31" s="15">
        <v>9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v>14</v>
      </c>
      <c r="F33" s="15"/>
      <c r="G33" s="20">
        <f t="shared" si="3"/>
        <v>14</v>
      </c>
      <c r="H33" s="15" t="s">
        <v>2</v>
      </c>
      <c r="I33" s="15">
        <v>14</v>
      </c>
      <c r="K33" s="17"/>
    </row>
    <row r="34" spans="1:11" ht="15" customHeight="1" x14ac:dyDescent="0.25">
      <c r="D34" s="2">
        <v>2023</v>
      </c>
      <c r="E34" s="15">
        <v>19</v>
      </c>
      <c r="F34" s="15"/>
      <c r="G34" s="20">
        <f t="shared" si="3"/>
        <v>19</v>
      </c>
      <c r="H34" s="15" t="s">
        <v>2</v>
      </c>
      <c r="I34" s="15">
        <v>19</v>
      </c>
      <c r="K34" s="17"/>
    </row>
    <row r="35" spans="1:11" ht="15" customHeight="1" x14ac:dyDescent="0.25">
      <c r="D35" s="2">
        <v>2024</v>
      </c>
      <c r="E35" s="15">
        <v>14</v>
      </c>
      <c r="F35" s="15"/>
      <c r="G35" s="20">
        <f t="shared" si="3"/>
        <v>14</v>
      </c>
      <c r="H35" s="15" t="s">
        <v>2</v>
      </c>
      <c r="I35" s="15">
        <v>14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v>9</v>
      </c>
      <c r="F37" s="15"/>
      <c r="G37" s="20">
        <f t="shared" si="3"/>
        <v>9</v>
      </c>
      <c r="H37" s="15" t="s">
        <v>2</v>
      </c>
      <c r="I37" s="15">
        <v>9</v>
      </c>
      <c r="K37" s="17"/>
    </row>
    <row r="38" spans="1:11" ht="15" customHeight="1" x14ac:dyDescent="0.25">
      <c r="D38" s="2">
        <v>2023</v>
      </c>
      <c r="E38" s="15">
        <v>8</v>
      </c>
      <c r="F38" s="15"/>
      <c r="G38" s="20">
        <f t="shared" si="3"/>
        <v>8</v>
      </c>
      <c r="H38" s="15" t="s">
        <v>2</v>
      </c>
      <c r="I38" s="15">
        <v>8</v>
      </c>
      <c r="K38" s="17"/>
    </row>
    <row r="39" spans="1:11" s="3" customFormat="1" ht="15" customHeight="1" x14ac:dyDescent="0.25">
      <c r="A39" s="1"/>
      <c r="D39" s="2">
        <v>2024</v>
      </c>
      <c r="E39" s="15">
        <v>16</v>
      </c>
      <c r="F39" s="15"/>
      <c r="G39" s="20">
        <f t="shared" si="3"/>
        <v>16</v>
      </c>
      <c r="H39" s="15" t="s">
        <v>2</v>
      </c>
      <c r="I39" s="15">
        <v>16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v>9</v>
      </c>
      <c r="F41" s="15"/>
      <c r="G41" s="20">
        <f t="shared" si="3"/>
        <v>11</v>
      </c>
      <c r="H41" s="15" t="s">
        <v>2</v>
      </c>
      <c r="I41" s="15">
        <v>11</v>
      </c>
      <c r="K41" s="17"/>
    </row>
    <row r="42" spans="1:11" ht="15" customHeight="1" x14ac:dyDescent="0.25">
      <c r="D42" s="2">
        <v>2023</v>
      </c>
      <c r="E42" s="15">
        <v>10</v>
      </c>
      <c r="F42" s="15"/>
      <c r="G42" s="20">
        <f t="shared" si="3"/>
        <v>10</v>
      </c>
      <c r="H42" s="15" t="s">
        <v>2</v>
      </c>
      <c r="I42" s="15">
        <v>10</v>
      </c>
      <c r="K42" s="17"/>
    </row>
    <row r="43" spans="1:11" ht="15" customHeight="1" x14ac:dyDescent="0.25">
      <c r="D43" s="2">
        <v>2024</v>
      </c>
      <c r="E43" s="15">
        <v>11</v>
      </c>
      <c r="F43" s="15"/>
      <c r="G43" s="20">
        <f t="shared" si="3"/>
        <v>11</v>
      </c>
      <c r="H43" s="15" t="s">
        <v>2</v>
      </c>
      <c r="I43" s="15">
        <v>11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v>26</v>
      </c>
      <c r="F45" s="15"/>
      <c r="G45" s="20">
        <f t="shared" si="3"/>
        <v>26</v>
      </c>
      <c r="H45" s="15" t="s">
        <v>2</v>
      </c>
      <c r="I45" s="15">
        <v>26</v>
      </c>
      <c r="K45" s="17"/>
    </row>
    <row r="46" spans="1:11" ht="15" customHeight="1" x14ac:dyDescent="0.25">
      <c r="D46" s="2">
        <v>2023</v>
      </c>
      <c r="E46" s="15">
        <v>20</v>
      </c>
      <c r="F46" s="15"/>
      <c r="G46" s="20">
        <f t="shared" si="3"/>
        <v>20</v>
      </c>
      <c r="H46" s="15" t="s">
        <v>2</v>
      </c>
      <c r="I46" s="15">
        <v>20</v>
      </c>
      <c r="K46" s="17"/>
    </row>
    <row r="47" spans="1:11" ht="15" customHeight="1" x14ac:dyDescent="0.25">
      <c r="D47" s="2">
        <v>2024</v>
      </c>
      <c r="E47" s="15">
        <v>27</v>
      </c>
      <c r="F47" s="15"/>
      <c r="G47" s="20">
        <f t="shared" si="3"/>
        <v>27</v>
      </c>
      <c r="H47" s="15" t="s">
        <v>2</v>
      </c>
      <c r="I47" s="15">
        <v>27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v>16</v>
      </c>
      <c r="F49" s="15"/>
      <c r="G49" s="20">
        <f t="shared" si="3"/>
        <v>20</v>
      </c>
      <c r="H49" s="15" t="s">
        <v>2</v>
      </c>
      <c r="I49" s="15">
        <v>20</v>
      </c>
      <c r="K49" s="17"/>
    </row>
    <row r="50" spans="2:14" ht="15" customHeight="1" x14ac:dyDescent="0.25">
      <c r="D50" s="2">
        <v>2023</v>
      </c>
      <c r="E50" s="15">
        <v>20</v>
      </c>
      <c r="F50" s="15"/>
      <c r="G50" s="20">
        <f t="shared" si="3"/>
        <v>20</v>
      </c>
      <c r="H50" s="15" t="s">
        <v>2</v>
      </c>
      <c r="I50" s="15">
        <v>20</v>
      </c>
      <c r="K50" s="17"/>
    </row>
    <row r="51" spans="2:14" ht="15" customHeight="1" x14ac:dyDescent="0.25">
      <c r="D51" s="2">
        <v>2024</v>
      </c>
      <c r="E51" s="15">
        <v>20</v>
      </c>
      <c r="F51" s="15"/>
      <c r="G51" s="20">
        <f t="shared" si="3"/>
        <v>20</v>
      </c>
      <c r="H51" s="15" t="s">
        <v>2</v>
      </c>
      <c r="I51" s="15">
        <v>20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v>3</v>
      </c>
      <c r="F53" s="15"/>
      <c r="G53" s="20">
        <f t="shared" si="3"/>
        <v>3</v>
      </c>
      <c r="H53" s="15" t="s">
        <v>2</v>
      </c>
      <c r="I53" s="15">
        <v>3</v>
      </c>
      <c r="K53" s="17"/>
    </row>
    <row r="54" spans="2:14" ht="15" customHeight="1" x14ac:dyDescent="0.25">
      <c r="D54" s="2">
        <v>2023</v>
      </c>
      <c r="E54" s="15">
        <v>4</v>
      </c>
      <c r="F54" s="15"/>
      <c r="G54" s="20">
        <f t="shared" si="3"/>
        <v>4</v>
      </c>
      <c r="H54" s="15" t="s">
        <v>2</v>
      </c>
      <c r="I54" s="15">
        <v>4</v>
      </c>
      <c r="K54" s="17"/>
    </row>
    <row r="55" spans="2:14" ht="15" customHeight="1" x14ac:dyDescent="0.25">
      <c r="D55" s="2">
        <v>2024</v>
      </c>
      <c r="E55" s="15">
        <v>2</v>
      </c>
      <c r="F55" s="15"/>
      <c r="G55" s="20">
        <f t="shared" si="3"/>
        <v>2</v>
      </c>
      <c r="H55" s="15" t="s">
        <v>2</v>
      </c>
      <c r="I55" s="15">
        <v>2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v>14</v>
      </c>
      <c r="F57" s="15"/>
      <c r="G57" s="20">
        <f t="shared" si="3"/>
        <v>14</v>
      </c>
      <c r="H57" s="15" t="s">
        <v>2</v>
      </c>
      <c r="I57" s="15">
        <v>14</v>
      </c>
      <c r="K57" s="17"/>
    </row>
    <row r="58" spans="2:14" ht="15" customHeight="1" x14ac:dyDescent="0.25">
      <c r="D58" s="2">
        <v>2023</v>
      </c>
      <c r="E58" s="15">
        <v>12</v>
      </c>
      <c r="F58" s="15"/>
      <c r="G58" s="20">
        <f t="shared" si="3"/>
        <v>12</v>
      </c>
      <c r="H58" s="15" t="s">
        <v>2</v>
      </c>
      <c r="I58" s="15">
        <v>12</v>
      </c>
      <c r="K58" s="17"/>
    </row>
    <row r="59" spans="2:14" ht="15" customHeight="1" x14ac:dyDescent="0.25">
      <c r="D59" s="2">
        <v>2024</v>
      </c>
      <c r="E59" s="15">
        <v>7</v>
      </c>
      <c r="F59" s="15"/>
      <c r="G59" s="20">
        <f t="shared" si="3"/>
        <v>7</v>
      </c>
      <c r="H59" s="15" t="s">
        <v>2</v>
      </c>
      <c r="I59" s="15">
        <v>7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90</v>
      </c>
      <c r="D61" s="2">
        <v>2022</v>
      </c>
      <c r="E61" s="15">
        <v>46</v>
      </c>
      <c r="F61" s="15"/>
      <c r="G61" s="20">
        <f t="shared" si="3"/>
        <v>50</v>
      </c>
      <c r="H61" s="15" t="s">
        <v>2</v>
      </c>
      <c r="I61" s="15">
        <v>50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v>39</v>
      </c>
      <c r="F62" s="15"/>
      <c r="G62" s="20">
        <f t="shared" si="3"/>
        <v>46</v>
      </c>
      <c r="H62" s="15" t="s">
        <v>2</v>
      </c>
      <c r="I62" s="15">
        <v>46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v>53</v>
      </c>
      <c r="F63" s="15"/>
      <c r="G63" s="20">
        <f t="shared" si="3"/>
        <v>58</v>
      </c>
      <c r="H63" s="15" t="s">
        <v>2</v>
      </c>
      <c r="I63" s="15">
        <v>58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v>21</v>
      </c>
      <c r="F65" s="15"/>
      <c r="G65" s="20">
        <f t="shared" si="3"/>
        <v>21</v>
      </c>
      <c r="H65" s="15" t="s">
        <v>2</v>
      </c>
      <c r="I65" s="15">
        <v>21</v>
      </c>
      <c r="K65" s="17"/>
    </row>
    <row r="66" spans="1:11" ht="15" customHeight="1" x14ac:dyDescent="0.25">
      <c r="D66" s="2">
        <v>2023</v>
      </c>
      <c r="E66" s="15">
        <v>13</v>
      </c>
      <c r="F66" s="15"/>
      <c r="G66" s="20">
        <f t="shared" si="3"/>
        <v>13</v>
      </c>
      <c r="H66" s="15" t="s">
        <v>2</v>
      </c>
      <c r="I66" s="15">
        <v>13</v>
      </c>
      <c r="K66" s="17"/>
    </row>
    <row r="67" spans="1:11" ht="15" customHeight="1" x14ac:dyDescent="0.25">
      <c r="D67" s="2">
        <v>2024</v>
      </c>
      <c r="E67" s="15">
        <v>11</v>
      </c>
      <c r="F67" s="15"/>
      <c r="G67" s="20">
        <f t="shared" si="3"/>
        <v>17</v>
      </c>
      <c r="H67" s="15" t="s">
        <v>2</v>
      </c>
      <c r="I67" s="15">
        <v>17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20">
        <v>40</v>
      </c>
      <c r="F69" s="15"/>
      <c r="G69" s="20">
        <f t="shared" si="3"/>
        <v>44</v>
      </c>
      <c r="H69" s="15" t="s">
        <v>2</v>
      </c>
      <c r="I69" s="15">
        <v>44</v>
      </c>
      <c r="K69" s="17"/>
    </row>
    <row r="70" spans="1:11" ht="15" customHeight="1" x14ac:dyDescent="0.25">
      <c r="D70" s="2">
        <v>2023</v>
      </c>
      <c r="E70" s="15">
        <v>48</v>
      </c>
      <c r="F70" s="15"/>
      <c r="G70" s="20">
        <f t="shared" si="3"/>
        <v>48</v>
      </c>
      <c r="H70" s="15" t="s">
        <v>2</v>
      </c>
      <c r="I70" s="15">
        <v>48</v>
      </c>
      <c r="K70" s="17"/>
    </row>
    <row r="71" spans="1:11" ht="15" customHeight="1" x14ac:dyDescent="0.25">
      <c r="D71" s="2">
        <v>2024</v>
      </c>
      <c r="E71" s="15">
        <v>37</v>
      </c>
      <c r="F71" s="15"/>
      <c r="G71" s="20">
        <f t="shared" si="3"/>
        <v>42</v>
      </c>
      <c r="H71" s="15" t="s">
        <v>2</v>
      </c>
      <c r="I71" s="15">
        <v>42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v>15</v>
      </c>
      <c r="F73" s="15"/>
      <c r="G73" s="20">
        <f t="shared" si="3"/>
        <v>15</v>
      </c>
      <c r="H73" s="15" t="s">
        <v>2</v>
      </c>
      <c r="I73" s="15">
        <v>15</v>
      </c>
      <c r="K73" s="17"/>
    </row>
    <row r="74" spans="1:11" ht="15" customHeight="1" x14ac:dyDescent="0.25">
      <c r="D74" s="2">
        <v>2023</v>
      </c>
      <c r="E74" s="15">
        <v>14</v>
      </c>
      <c r="F74" s="15"/>
      <c r="G74" s="20">
        <f t="shared" si="3"/>
        <v>14</v>
      </c>
      <c r="H74" s="15" t="s">
        <v>2</v>
      </c>
      <c r="I74" s="15">
        <v>14</v>
      </c>
      <c r="K74" s="17"/>
    </row>
    <row r="75" spans="1:11" ht="15" customHeight="1" x14ac:dyDescent="0.25">
      <c r="D75" s="2">
        <v>2024</v>
      </c>
      <c r="E75" s="15">
        <v>15</v>
      </c>
      <c r="F75" s="15"/>
      <c r="G75" s="20">
        <f t="shared" si="3"/>
        <v>15</v>
      </c>
      <c r="H75" s="15" t="s">
        <v>2</v>
      </c>
      <c r="I75" s="15">
        <v>15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3</v>
      </c>
      <c r="D77" s="2">
        <v>2022</v>
      </c>
      <c r="E77" s="15">
        <v>11</v>
      </c>
      <c r="F77" s="15"/>
      <c r="G77" s="20">
        <f t="shared" si="3"/>
        <v>11</v>
      </c>
      <c r="H77" s="15" t="s">
        <v>2</v>
      </c>
      <c r="I77" s="15">
        <v>11</v>
      </c>
      <c r="K77" s="17"/>
    </row>
    <row r="78" spans="1:11" ht="15" customHeight="1" x14ac:dyDescent="0.25">
      <c r="D78" s="2">
        <v>2023</v>
      </c>
      <c r="E78" s="15">
        <v>5</v>
      </c>
      <c r="F78" s="15"/>
      <c r="G78" s="20">
        <f t="shared" si="3"/>
        <v>5</v>
      </c>
      <c r="H78" s="15" t="s">
        <v>2</v>
      </c>
      <c r="I78" s="15">
        <v>5</v>
      </c>
    </row>
    <row r="79" spans="1:11" ht="15" customHeight="1" x14ac:dyDescent="0.25">
      <c r="A79" s="14"/>
      <c r="B79" s="16"/>
      <c r="C79" s="16"/>
      <c r="D79" s="2">
        <v>2024</v>
      </c>
      <c r="E79" s="15">
        <v>7</v>
      </c>
      <c r="F79" s="15"/>
      <c r="G79" s="20">
        <f t="shared" si="3"/>
        <v>7</v>
      </c>
      <c r="H79" s="15" t="s">
        <v>2</v>
      </c>
      <c r="I79" s="15">
        <v>7</v>
      </c>
      <c r="J79" s="14"/>
    </row>
    <row r="80" spans="1:11" ht="8.1" customHeight="1" x14ac:dyDescent="0.25">
      <c r="D80" s="19"/>
      <c r="E80" s="18"/>
      <c r="F80" s="18"/>
      <c r="G80" s="18"/>
      <c r="H80" s="18"/>
      <c r="I80" s="18"/>
      <c r="K80" s="17"/>
    </row>
    <row r="81" spans="1:11" ht="15" customHeight="1" x14ac:dyDescent="0.25">
      <c r="B81" s="3" t="s">
        <v>91</v>
      </c>
      <c r="D81" s="2">
        <v>2022</v>
      </c>
      <c r="E81" s="15" t="s">
        <v>2</v>
      </c>
      <c r="F81" s="15"/>
      <c r="G81" s="15" t="s">
        <v>2</v>
      </c>
      <c r="H81" s="15" t="s">
        <v>2</v>
      </c>
      <c r="I81" s="15" t="s">
        <v>2</v>
      </c>
      <c r="K81" s="17"/>
    </row>
    <row r="82" spans="1:11" ht="15" customHeight="1" x14ac:dyDescent="0.25">
      <c r="D82" s="2">
        <v>2023</v>
      </c>
      <c r="E82" s="15" t="s">
        <v>2</v>
      </c>
      <c r="F82" s="15"/>
      <c r="G82" s="15" t="s">
        <v>2</v>
      </c>
      <c r="H82" s="15" t="s">
        <v>2</v>
      </c>
      <c r="I82" s="15" t="s">
        <v>2</v>
      </c>
    </row>
    <row r="83" spans="1:11" ht="15" customHeight="1" x14ac:dyDescent="0.25">
      <c r="A83" s="14"/>
      <c r="B83" s="16"/>
      <c r="C83" s="16"/>
      <c r="D83" s="2">
        <v>2024</v>
      </c>
      <c r="E83" s="15" t="s">
        <v>2</v>
      </c>
      <c r="F83" s="15"/>
      <c r="G83" s="15" t="s">
        <v>2</v>
      </c>
      <c r="H83" s="15" t="s">
        <v>2</v>
      </c>
      <c r="I83" s="15" t="s">
        <v>2</v>
      </c>
      <c r="J83" s="14"/>
    </row>
    <row r="84" spans="1:11" ht="8.1" customHeight="1" x14ac:dyDescent="0.25">
      <c r="D84" s="19"/>
      <c r="E84" s="18"/>
      <c r="F84" s="18"/>
      <c r="G84" s="18"/>
      <c r="H84" s="18"/>
      <c r="I84" s="18"/>
      <c r="K84" s="17"/>
    </row>
    <row r="85" spans="1:11" ht="15" customHeight="1" x14ac:dyDescent="0.25">
      <c r="B85" s="3" t="s">
        <v>92</v>
      </c>
      <c r="D85" s="2">
        <v>2022</v>
      </c>
      <c r="E85" s="15" t="s">
        <v>2</v>
      </c>
      <c r="F85" s="15"/>
      <c r="G85" s="15" t="s">
        <v>2</v>
      </c>
      <c r="H85" s="15" t="s">
        <v>2</v>
      </c>
      <c r="I85" s="15" t="s">
        <v>2</v>
      </c>
      <c r="K85" s="17"/>
    </row>
    <row r="86" spans="1:11" ht="15" customHeight="1" x14ac:dyDescent="0.25">
      <c r="D86" s="2">
        <v>2023</v>
      </c>
      <c r="E86" s="15" t="s">
        <v>2</v>
      </c>
      <c r="F86" s="15"/>
      <c r="G86" s="15" t="s">
        <v>2</v>
      </c>
      <c r="H86" s="15" t="s">
        <v>2</v>
      </c>
      <c r="I86" s="15" t="s">
        <v>2</v>
      </c>
    </row>
    <row r="87" spans="1:11" ht="15" customHeight="1" x14ac:dyDescent="0.25">
      <c r="A87" s="14"/>
      <c r="B87" s="16"/>
      <c r="C87" s="16"/>
      <c r="D87" s="2">
        <v>2024</v>
      </c>
      <c r="E87" s="15" t="s">
        <v>2</v>
      </c>
      <c r="F87" s="15"/>
      <c r="G87" s="15" t="s">
        <v>2</v>
      </c>
      <c r="H87" s="15" t="s">
        <v>2</v>
      </c>
      <c r="I87" s="15" t="s">
        <v>2</v>
      </c>
      <c r="J87" s="14"/>
    </row>
    <row r="88" spans="1:11" ht="8.1" customHeight="1" thickBot="1" x14ac:dyDescent="0.3">
      <c r="A88" s="11"/>
      <c r="B88" s="13"/>
      <c r="C88" s="13"/>
      <c r="D88" s="12"/>
      <c r="E88" s="12"/>
      <c r="F88" s="12"/>
      <c r="G88" s="12"/>
      <c r="H88" s="12"/>
      <c r="I88" s="12"/>
      <c r="J88" s="11"/>
    </row>
    <row r="89" spans="1:11" s="9" customFormat="1" x14ac:dyDescent="0.25">
      <c r="A89" s="4"/>
      <c r="B89" s="7"/>
      <c r="C89" s="7"/>
      <c r="D89" s="6"/>
      <c r="E89" s="6"/>
      <c r="F89" s="6"/>
      <c r="G89" s="6"/>
      <c r="H89" s="6"/>
      <c r="I89" s="6"/>
      <c r="J89" s="10" t="s">
        <v>1</v>
      </c>
    </row>
    <row r="90" spans="1:11" s="4" customFormat="1" x14ac:dyDescent="0.25">
      <c r="A90" s="8"/>
      <c r="B90" s="7"/>
      <c r="C90" s="7"/>
      <c r="D90" s="6"/>
      <c r="E90" s="6"/>
      <c r="F90" s="6"/>
      <c r="G90" s="6"/>
      <c r="H90" s="6"/>
      <c r="I90" s="6"/>
      <c r="J90" s="5" t="s">
        <v>0</v>
      </c>
    </row>
  </sheetData>
  <mergeCells count="3">
    <mergeCell ref="C12:I12"/>
    <mergeCell ref="G15:I15"/>
    <mergeCell ref="G16:I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FD76-02B6-4848-8310-AA8BB6E2EA53}">
  <dimension ref="A1:N90"/>
  <sheetViews>
    <sheetView showGridLines="0" view="pageBreakPreview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154</v>
      </c>
      <c r="C11" s="36" t="s">
        <v>195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155</v>
      </c>
      <c r="C12" s="76" t="s">
        <v>196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67" t="s">
        <v>26</v>
      </c>
      <c r="E15" s="53" t="s">
        <v>186</v>
      </c>
      <c r="F15" s="54"/>
      <c r="G15" s="74" t="s">
        <v>189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62</v>
      </c>
      <c r="F16" s="58"/>
      <c r="G16" s="75" t="s">
        <v>190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SUM(E25,E29,E33,E37,E41,E45,E49,E53,E57,E61,E65,E69,E73,E77,E81,E85)</f>
        <v>199</v>
      </c>
      <c r="F21" s="23"/>
      <c r="G21" s="25">
        <f>SUM(G25,G29,G33,G37,G41,G45,G49,G53,G57,G61,G65,G69,G73,G77,G81,G85)</f>
        <v>206</v>
      </c>
      <c r="H21" s="25">
        <f t="shared" ref="H21:I23" si="0">SUM(H25,H29,H33,H37,H41,H45,H49,H53,H57,H61,H65,H69,H73,H77,H81,H85)</f>
        <v>70</v>
      </c>
      <c r="I21" s="25">
        <f t="shared" si="0"/>
        <v>136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G23" si="1">SUM(E26,E30,E34,E38,E42,E46,E50,E54,E58,E62,E66,E70,E74,E78,E82,E86)</f>
        <v>203</v>
      </c>
      <c r="F22" s="23"/>
      <c r="G22" s="25">
        <f t="shared" si="1"/>
        <v>210</v>
      </c>
      <c r="H22" s="25">
        <f t="shared" si="0"/>
        <v>75</v>
      </c>
      <c r="I22" s="25">
        <f t="shared" si="0"/>
        <v>135</v>
      </c>
    </row>
    <row r="23" spans="1:13" ht="15" customHeight="1" x14ac:dyDescent="0.25">
      <c r="B23" s="26"/>
      <c r="C23" s="26"/>
      <c r="D23" s="24">
        <v>2024</v>
      </c>
      <c r="E23" s="25">
        <f t="shared" si="1"/>
        <v>223</v>
      </c>
      <c r="F23" s="23"/>
      <c r="G23" s="25">
        <f t="shared" si="1"/>
        <v>227</v>
      </c>
      <c r="H23" s="25">
        <f t="shared" si="0"/>
        <v>98</v>
      </c>
      <c r="I23" s="25">
        <f t="shared" si="0"/>
        <v>129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v>18</v>
      </c>
      <c r="F25" s="15"/>
      <c r="G25" s="20">
        <f t="shared" ref="G25:G27" si="2">SUM(H25:I25)</f>
        <v>19</v>
      </c>
      <c r="H25" s="15">
        <v>7</v>
      </c>
      <c r="I25" s="15">
        <v>12</v>
      </c>
      <c r="K25" s="17"/>
    </row>
    <row r="26" spans="1:13" ht="15" customHeight="1" x14ac:dyDescent="0.25">
      <c r="D26" s="2">
        <v>2023</v>
      </c>
      <c r="E26" s="15">
        <v>37</v>
      </c>
      <c r="F26" s="15"/>
      <c r="G26" s="20">
        <f t="shared" si="2"/>
        <v>38</v>
      </c>
      <c r="H26" s="15">
        <v>12</v>
      </c>
      <c r="I26" s="15">
        <v>26</v>
      </c>
      <c r="K26" s="17"/>
    </row>
    <row r="27" spans="1:13" ht="15" customHeight="1" x14ac:dyDescent="0.25">
      <c r="D27" s="2">
        <v>2024</v>
      </c>
      <c r="E27" s="15">
        <v>66</v>
      </c>
      <c r="F27" s="15"/>
      <c r="G27" s="20">
        <f t="shared" si="2"/>
        <v>67</v>
      </c>
      <c r="H27" s="15">
        <v>25</v>
      </c>
      <c r="I27" s="15">
        <v>42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v>14</v>
      </c>
      <c r="F29" s="15"/>
      <c r="G29" s="20">
        <f t="shared" ref="G29:G79" si="3">SUM(H29:I29)</f>
        <v>14</v>
      </c>
      <c r="H29" s="15">
        <v>7</v>
      </c>
      <c r="I29" s="15">
        <v>7</v>
      </c>
      <c r="K29" s="17"/>
    </row>
    <row r="30" spans="1:13" ht="15" customHeight="1" x14ac:dyDescent="0.25">
      <c r="D30" s="2">
        <v>2023</v>
      </c>
      <c r="E30" s="15">
        <v>13</v>
      </c>
      <c r="F30" s="15"/>
      <c r="G30" s="20">
        <f t="shared" si="3"/>
        <v>13</v>
      </c>
      <c r="H30" s="15">
        <v>3</v>
      </c>
      <c r="I30" s="15">
        <v>10</v>
      </c>
      <c r="K30" s="17"/>
    </row>
    <row r="31" spans="1:13" ht="15" customHeight="1" x14ac:dyDescent="0.25">
      <c r="D31" s="2">
        <v>2024</v>
      </c>
      <c r="E31" s="15">
        <v>8</v>
      </c>
      <c r="F31" s="15"/>
      <c r="G31" s="20">
        <f t="shared" si="3"/>
        <v>8</v>
      </c>
      <c r="H31" s="15">
        <v>4</v>
      </c>
      <c r="I31" s="15">
        <v>4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v>7</v>
      </c>
      <c r="F33" s="15"/>
      <c r="G33" s="20">
        <f t="shared" si="3"/>
        <v>7</v>
      </c>
      <c r="H33" s="15">
        <v>5</v>
      </c>
      <c r="I33" s="15">
        <v>2</v>
      </c>
      <c r="K33" s="17"/>
    </row>
    <row r="34" spans="1:11" ht="15" customHeight="1" x14ac:dyDescent="0.25">
      <c r="D34" s="2">
        <v>2023</v>
      </c>
      <c r="E34" s="15">
        <v>11</v>
      </c>
      <c r="F34" s="15"/>
      <c r="G34" s="20">
        <f t="shared" si="3"/>
        <v>11</v>
      </c>
      <c r="H34" s="15">
        <v>8</v>
      </c>
      <c r="I34" s="15">
        <v>3</v>
      </c>
      <c r="K34" s="17"/>
    </row>
    <row r="35" spans="1:11" ht="15" customHeight="1" x14ac:dyDescent="0.25">
      <c r="D35" s="2">
        <v>2024</v>
      </c>
      <c r="E35" s="15">
        <v>6</v>
      </c>
      <c r="F35" s="15"/>
      <c r="G35" s="20">
        <f t="shared" si="3"/>
        <v>6</v>
      </c>
      <c r="H35" s="15">
        <v>6</v>
      </c>
      <c r="I35" s="15" t="s">
        <v>2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v>12</v>
      </c>
      <c r="F37" s="15"/>
      <c r="G37" s="20">
        <f t="shared" si="3"/>
        <v>12</v>
      </c>
      <c r="H37" s="15">
        <v>3</v>
      </c>
      <c r="I37" s="15">
        <v>9</v>
      </c>
      <c r="K37" s="17"/>
    </row>
    <row r="38" spans="1:11" ht="15" customHeight="1" x14ac:dyDescent="0.25">
      <c r="D38" s="2">
        <v>2023</v>
      </c>
      <c r="E38" s="15">
        <v>17</v>
      </c>
      <c r="F38" s="15"/>
      <c r="G38" s="20">
        <f t="shared" si="3"/>
        <v>18</v>
      </c>
      <c r="H38" s="15">
        <v>7</v>
      </c>
      <c r="I38" s="15">
        <v>11</v>
      </c>
      <c r="K38" s="17"/>
    </row>
    <row r="39" spans="1:11" s="3" customFormat="1" ht="15" customHeight="1" x14ac:dyDescent="0.25">
      <c r="A39" s="1"/>
      <c r="D39" s="2">
        <v>2024</v>
      </c>
      <c r="E39" s="15">
        <v>15</v>
      </c>
      <c r="F39" s="15"/>
      <c r="G39" s="20">
        <f t="shared" si="3"/>
        <v>15</v>
      </c>
      <c r="H39" s="15">
        <v>5</v>
      </c>
      <c r="I39" s="15">
        <v>10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v>2</v>
      </c>
      <c r="F41" s="15"/>
      <c r="G41" s="20">
        <f t="shared" si="3"/>
        <v>2</v>
      </c>
      <c r="H41" s="15">
        <v>1</v>
      </c>
      <c r="I41" s="15">
        <v>1</v>
      </c>
      <c r="K41" s="17"/>
    </row>
    <row r="42" spans="1:11" ht="15" customHeight="1" x14ac:dyDescent="0.25">
      <c r="D42" s="2">
        <v>2023</v>
      </c>
      <c r="E42" s="15">
        <v>12</v>
      </c>
      <c r="F42" s="15"/>
      <c r="G42" s="20">
        <f t="shared" si="3"/>
        <v>12</v>
      </c>
      <c r="H42" s="15">
        <v>7</v>
      </c>
      <c r="I42" s="15">
        <v>5</v>
      </c>
      <c r="K42" s="17"/>
    </row>
    <row r="43" spans="1:11" ht="15" customHeight="1" x14ac:dyDescent="0.25">
      <c r="D43" s="2">
        <v>2024</v>
      </c>
      <c r="E43" s="15">
        <v>11</v>
      </c>
      <c r="F43" s="15"/>
      <c r="G43" s="20">
        <f t="shared" si="3"/>
        <v>12</v>
      </c>
      <c r="H43" s="15">
        <v>9</v>
      </c>
      <c r="I43" s="15">
        <v>3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v>16</v>
      </c>
      <c r="F45" s="15"/>
      <c r="G45" s="20">
        <f t="shared" si="3"/>
        <v>16</v>
      </c>
      <c r="H45" s="15">
        <v>9</v>
      </c>
      <c r="I45" s="15">
        <v>7</v>
      </c>
      <c r="K45" s="17"/>
    </row>
    <row r="46" spans="1:11" ht="15" customHeight="1" x14ac:dyDescent="0.25">
      <c r="D46" s="2">
        <v>2023</v>
      </c>
      <c r="E46" s="15">
        <v>4</v>
      </c>
      <c r="F46" s="15"/>
      <c r="G46" s="20">
        <f t="shared" si="3"/>
        <v>4</v>
      </c>
      <c r="H46" s="15">
        <v>2</v>
      </c>
      <c r="I46" s="15">
        <v>2</v>
      </c>
      <c r="K46" s="17"/>
    </row>
    <row r="47" spans="1:11" ht="15" customHeight="1" x14ac:dyDescent="0.25">
      <c r="D47" s="2">
        <v>2024</v>
      </c>
      <c r="E47" s="15">
        <v>6</v>
      </c>
      <c r="F47" s="15"/>
      <c r="G47" s="20">
        <f t="shared" si="3"/>
        <v>6</v>
      </c>
      <c r="H47" s="15">
        <v>2</v>
      </c>
      <c r="I47" s="15">
        <v>4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v>6</v>
      </c>
      <c r="F49" s="15"/>
      <c r="G49" s="20">
        <f t="shared" si="3"/>
        <v>6</v>
      </c>
      <c r="H49" s="15">
        <v>3</v>
      </c>
      <c r="I49" s="15">
        <v>3</v>
      </c>
      <c r="K49" s="17"/>
    </row>
    <row r="50" spans="2:14" ht="15" customHeight="1" x14ac:dyDescent="0.25">
      <c r="D50" s="2">
        <v>2023</v>
      </c>
      <c r="E50" s="15">
        <v>6</v>
      </c>
      <c r="F50" s="15"/>
      <c r="G50" s="20">
        <f t="shared" si="3"/>
        <v>6</v>
      </c>
      <c r="H50" s="15">
        <v>3</v>
      </c>
      <c r="I50" s="15">
        <v>3</v>
      </c>
      <c r="K50" s="17"/>
    </row>
    <row r="51" spans="2:14" ht="15" customHeight="1" x14ac:dyDescent="0.25">
      <c r="D51" s="2">
        <v>2024</v>
      </c>
      <c r="E51" s="15">
        <v>19</v>
      </c>
      <c r="F51" s="15"/>
      <c r="G51" s="20">
        <f t="shared" si="3"/>
        <v>20</v>
      </c>
      <c r="H51" s="15">
        <v>8</v>
      </c>
      <c r="I51" s="15">
        <v>12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v>3</v>
      </c>
      <c r="F53" s="15"/>
      <c r="G53" s="20">
        <f t="shared" si="3"/>
        <v>3</v>
      </c>
      <c r="H53" s="15">
        <v>2</v>
      </c>
      <c r="I53" s="15">
        <v>1</v>
      </c>
      <c r="K53" s="17"/>
    </row>
    <row r="54" spans="2:14" ht="15" customHeight="1" x14ac:dyDescent="0.25">
      <c r="D54" s="2">
        <v>2023</v>
      </c>
      <c r="E54" s="15" t="s">
        <v>2</v>
      </c>
      <c r="F54" s="15"/>
      <c r="G54" s="20">
        <f t="shared" si="3"/>
        <v>0</v>
      </c>
      <c r="H54" s="15" t="s">
        <v>2</v>
      </c>
      <c r="I54" s="15" t="s">
        <v>2</v>
      </c>
      <c r="K54" s="17"/>
    </row>
    <row r="55" spans="2:14" ht="15" customHeight="1" x14ac:dyDescent="0.25">
      <c r="D55" s="2">
        <v>2024</v>
      </c>
      <c r="E55" s="15">
        <v>1</v>
      </c>
      <c r="F55" s="15"/>
      <c r="G55" s="20">
        <f t="shared" si="3"/>
        <v>1</v>
      </c>
      <c r="H55" s="15">
        <v>1</v>
      </c>
      <c r="I55" s="15" t="s">
        <v>2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v>17</v>
      </c>
      <c r="F57" s="15"/>
      <c r="G57" s="20">
        <f t="shared" si="3"/>
        <v>18</v>
      </c>
      <c r="H57" s="15">
        <v>4</v>
      </c>
      <c r="I57" s="15">
        <v>14</v>
      </c>
      <c r="K57" s="17"/>
    </row>
    <row r="58" spans="2:14" ht="15" customHeight="1" x14ac:dyDescent="0.25">
      <c r="D58" s="2">
        <v>2023</v>
      </c>
      <c r="E58" s="15">
        <v>7</v>
      </c>
      <c r="F58" s="15"/>
      <c r="G58" s="20">
        <f t="shared" si="3"/>
        <v>7</v>
      </c>
      <c r="H58" s="15">
        <v>3</v>
      </c>
      <c r="I58" s="15">
        <v>4</v>
      </c>
      <c r="K58" s="17"/>
    </row>
    <row r="59" spans="2:14" ht="15" customHeight="1" x14ac:dyDescent="0.25">
      <c r="D59" s="2">
        <v>2024</v>
      </c>
      <c r="E59" s="15">
        <v>9</v>
      </c>
      <c r="F59" s="15"/>
      <c r="G59" s="20">
        <f t="shared" si="3"/>
        <v>9</v>
      </c>
      <c r="H59" s="15">
        <v>4</v>
      </c>
      <c r="I59" s="15">
        <v>5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90</v>
      </c>
      <c r="D61" s="2">
        <v>2022</v>
      </c>
      <c r="E61" s="15">
        <v>7</v>
      </c>
      <c r="F61" s="15"/>
      <c r="G61" s="20">
        <f t="shared" si="3"/>
        <v>7</v>
      </c>
      <c r="H61" s="15">
        <v>3</v>
      </c>
      <c r="I61" s="15">
        <v>4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v>8</v>
      </c>
      <c r="F62" s="15"/>
      <c r="G62" s="20">
        <f t="shared" si="3"/>
        <v>8</v>
      </c>
      <c r="H62" s="15">
        <v>3</v>
      </c>
      <c r="I62" s="15">
        <v>5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v>8</v>
      </c>
      <c r="F63" s="15"/>
      <c r="G63" s="20">
        <f t="shared" si="3"/>
        <v>8</v>
      </c>
      <c r="H63" s="15">
        <v>6</v>
      </c>
      <c r="I63" s="15">
        <v>2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20">
        <v>2</v>
      </c>
      <c r="F65" s="15"/>
      <c r="G65" s="20">
        <f t="shared" si="3"/>
        <v>2</v>
      </c>
      <c r="H65" s="15" t="s">
        <v>2</v>
      </c>
      <c r="I65" s="15">
        <v>2</v>
      </c>
      <c r="K65" s="17"/>
    </row>
    <row r="66" spans="1:11" ht="15" customHeight="1" x14ac:dyDescent="0.25">
      <c r="D66" s="2">
        <v>2023</v>
      </c>
      <c r="E66" s="15">
        <v>4</v>
      </c>
      <c r="F66" s="15"/>
      <c r="G66" s="20">
        <f t="shared" si="3"/>
        <v>4</v>
      </c>
      <c r="H66" s="15">
        <v>1</v>
      </c>
      <c r="I66" s="15">
        <v>3</v>
      </c>
      <c r="K66" s="17"/>
    </row>
    <row r="67" spans="1:11" ht="15" customHeight="1" x14ac:dyDescent="0.25">
      <c r="D67" s="2">
        <v>2024</v>
      </c>
      <c r="E67" s="15">
        <v>4</v>
      </c>
      <c r="F67" s="15"/>
      <c r="G67" s="20">
        <f t="shared" si="3"/>
        <v>4</v>
      </c>
      <c r="H67" s="15">
        <v>2</v>
      </c>
      <c r="I67" s="15">
        <v>2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15">
        <v>70</v>
      </c>
      <c r="F69" s="15"/>
      <c r="G69" s="20">
        <f t="shared" si="3"/>
        <v>75</v>
      </c>
      <c r="H69" s="15">
        <v>17</v>
      </c>
      <c r="I69" s="15">
        <v>58</v>
      </c>
      <c r="K69" s="17"/>
    </row>
    <row r="70" spans="1:11" ht="15" customHeight="1" x14ac:dyDescent="0.25">
      <c r="D70" s="2">
        <v>2023</v>
      </c>
      <c r="E70" s="15">
        <v>51</v>
      </c>
      <c r="F70" s="15"/>
      <c r="G70" s="20">
        <f t="shared" si="3"/>
        <v>55</v>
      </c>
      <c r="H70" s="15">
        <v>14</v>
      </c>
      <c r="I70" s="15">
        <v>41</v>
      </c>
      <c r="K70" s="17"/>
    </row>
    <row r="71" spans="1:11" ht="15" customHeight="1" x14ac:dyDescent="0.25">
      <c r="D71" s="2">
        <v>2024</v>
      </c>
      <c r="E71" s="15">
        <v>46</v>
      </c>
      <c r="F71" s="15"/>
      <c r="G71" s="20">
        <f t="shared" si="3"/>
        <v>47</v>
      </c>
      <c r="H71" s="15">
        <v>20</v>
      </c>
      <c r="I71" s="15">
        <v>27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v>15</v>
      </c>
      <c r="F73" s="15"/>
      <c r="G73" s="20">
        <f t="shared" si="3"/>
        <v>15</v>
      </c>
      <c r="H73" s="15">
        <v>7</v>
      </c>
      <c r="I73" s="15">
        <v>8</v>
      </c>
      <c r="K73" s="17"/>
    </row>
    <row r="74" spans="1:11" ht="15" customHeight="1" x14ac:dyDescent="0.25">
      <c r="D74" s="2">
        <v>2023</v>
      </c>
      <c r="E74" s="15">
        <v>9</v>
      </c>
      <c r="F74" s="15"/>
      <c r="G74" s="20">
        <f t="shared" si="3"/>
        <v>9</v>
      </c>
      <c r="H74" s="15">
        <v>2</v>
      </c>
      <c r="I74" s="15">
        <v>7</v>
      </c>
      <c r="K74" s="17"/>
    </row>
    <row r="75" spans="1:11" ht="15" customHeight="1" x14ac:dyDescent="0.25">
      <c r="D75" s="2">
        <v>2024</v>
      </c>
      <c r="E75" s="15">
        <v>9</v>
      </c>
      <c r="F75" s="15"/>
      <c r="G75" s="20">
        <f t="shared" si="3"/>
        <v>9</v>
      </c>
      <c r="H75" s="15">
        <v>2</v>
      </c>
      <c r="I75" s="15">
        <v>7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3</v>
      </c>
      <c r="D77" s="2">
        <v>2022</v>
      </c>
      <c r="E77" s="15">
        <v>10</v>
      </c>
      <c r="F77" s="15"/>
      <c r="G77" s="20">
        <f t="shared" si="3"/>
        <v>10</v>
      </c>
      <c r="H77" s="15">
        <v>2</v>
      </c>
      <c r="I77" s="15">
        <v>8</v>
      </c>
      <c r="K77" s="17"/>
    </row>
    <row r="78" spans="1:11" ht="15" customHeight="1" x14ac:dyDescent="0.25">
      <c r="D78" s="2">
        <v>2023</v>
      </c>
      <c r="E78" s="15">
        <v>24</v>
      </c>
      <c r="F78" s="15"/>
      <c r="G78" s="20">
        <f t="shared" si="3"/>
        <v>25</v>
      </c>
      <c r="H78" s="15">
        <v>10</v>
      </c>
      <c r="I78" s="15">
        <v>15</v>
      </c>
    </row>
    <row r="79" spans="1:11" ht="15" customHeight="1" x14ac:dyDescent="0.25">
      <c r="A79" s="14"/>
      <c r="B79" s="16"/>
      <c r="C79" s="16"/>
      <c r="D79" s="2">
        <v>2024</v>
      </c>
      <c r="E79" s="15">
        <v>15</v>
      </c>
      <c r="F79" s="15"/>
      <c r="G79" s="20">
        <f t="shared" si="3"/>
        <v>15</v>
      </c>
      <c r="H79" s="15">
        <v>4</v>
      </c>
      <c r="I79" s="15">
        <v>11</v>
      </c>
      <c r="J79" s="14"/>
    </row>
    <row r="80" spans="1:11" ht="8.1" customHeight="1" x14ac:dyDescent="0.25">
      <c r="D80" s="19"/>
      <c r="E80" s="18"/>
      <c r="F80" s="18"/>
      <c r="G80" s="18"/>
      <c r="H80" s="18"/>
      <c r="I80" s="18"/>
      <c r="K80" s="17"/>
    </row>
    <row r="81" spans="1:11" ht="15" customHeight="1" x14ac:dyDescent="0.25">
      <c r="B81" s="3" t="s">
        <v>91</v>
      </c>
      <c r="D81" s="2">
        <v>2022</v>
      </c>
      <c r="E81" s="15" t="s">
        <v>2</v>
      </c>
      <c r="F81" s="15"/>
      <c r="G81" s="15" t="s">
        <v>2</v>
      </c>
      <c r="H81" s="15" t="s">
        <v>2</v>
      </c>
      <c r="I81" s="15" t="s">
        <v>2</v>
      </c>
      <c r="K81" s="17"/>
    </row>
    <row r="82" spans="1:11" ht="15" customHeight="1" x14ac:dyDescent="0.25">
      <c r="D82" s="2">
        <v>2023</v>
      </c>
      <c r="E82" s="15" t="s">
        <v>2</v>
      </c>
      <c r="F82" s="15"/>
      <c r="G82" s="15" t="s">
        <v>2</v>
      </c>
      <c r="H82" s="15" t="s">
        <v>2</v>
      </c>
      <c r="I82" s="15" t="s">
        <v>2</v>
      </c>
    </row>
    <row r="83" spans="1:11" ht="15" customHeight="1" x14ac:dyDescent="0.25">
      <c r="A83" s="14"/>
      <c r="B83" s="16"/>
      <c r="C83" s="16"/>
      <c r="D83" s="2">
        <v>2024</v>
      </c>
      <c r="E83" s="15" t="s">
        <v>2</v>
      </c>
      <c r="F83" s="15"/>
      <c r="G83" s="15" t="s">
        <v>2</v>
      </c>
      <c r="H83" s="15" t="s">
        <v>2</v>
      </c>
      <c r="I83" s="15" t="s">
        <v>2</v>
      </c>
      <c r="J83" s="14"/>
    </row>
    <row r="84" spans="1:11" ht="8.1" customHeight="1" x14ac:dyDescent="0.25">
      <c r="D84" s="19"/>
      <c r="E84" s="18"/>
      <c r="F84" s="18"/>
      <c r="G84" s="18"/>
      <c r="H84" s="18"/>
      <c r="I84" s="18"/>
      <c r="K84" s="17"/>
    </row>
    <row r="85" spans="1:11" ht="15" customHeight="1" x14ac:dyDescent="0.25">
      <c r="B85" s="3" t="s">
        <v>92</v>
      </c>
      <c r="D85" s="2">
        <v>2022</v>
      </c>
      <c r="E85" s="15" t="s">
        <v>2</v>
      </c>
      <c r="F85" s="15"/>
      <c r="G85" s="15" t="s">
        <v>2</v>
      </c>
      <c r="H85" s="15" t="s">
        <v>2</v>
      </c>
      <c r="I85" s="15" t="s">
        <v>2</v>
      </c>
      <c r="K85" s="17"/>
    </row>
    <row r="86" spans="1:11" ht="15" customHeight="1" x14ac:dyDescent="0.25">
      <c r="D86" s="2">
        <v>2023</v>
      </c>
      <c r="E86" s="15" t="s">
        <v>2</v>
      </c>
      <c r="F86" s="15"/>
      <c r="G86" s="15" t="s">
        <v>2</v>
      </c>
      <c r="H86" s="15" t="s">
        <v>2</v>
      </c>
      <c r="I86" s="15" t="s">
        <v>2</v>
      </c>
    </row>
    <row r="87" spans="1:11" ht="15" customHeight="1" x14ac:dyDescent="0.25">
      <c r="A87" s="14"/>
      <c r="B87" s="16"/>
      <c r="C87" s="16"/>
      <c r="D87" s="2">
        <v>2024</v>
      </c>
      <c r="E87" s="15" t="s">
        <v>2</v>
      </c>
      <c r="F87" s="15"/>
      <c r="G87" s="15" t="s">
        <v>2</v>
      </c>
      <c r="H87" s="15" t="s">
        <v>2</v>
      </c>
      <c r="I87" s="15" t="s">
        <v>2</v>
      </c>
      <c r="J87" s="14"/>
    </row>
    <row r="88" spans="1:11" ht="8.1" customHeight="1" thickBot="1" x14ac:dyDescent="0.3">
      <c r="A88" s="11"/>
      <c r="B88" s="13"/>
      <c r="C88" s="13"/>
      <c r="D88" s="12"/>
      <c r="E88" s="12"/>
      <c r="F88" s="12"/>
      <c r="G88" s="12"/>
      <c r="H88" s="12"/>
      <c r="I88" s="12"/>
      <c r="J88" s="11"/>
    </row>
    <row r="89" spans="1:11" s="9" customFormat="1" x14ac:dyDescent="0.25">
      <c r="A89" s="4"/>
      <c r="B89" s="7"/>
      <c r="C89" s="7"/>
      <c r="D89" s="6"/>
      <c r="E89" s="6"/>
      <c r="F89" s="6"/>
      <c r="G89" s="6"/>
      <c r="H89" s="6"/>
      <c r="I89" s="6"/>
      <c r="J89" s="10" t="s">
        <v>1</v>
      </c>
    </row>
    <row r="90" spans="1:11" s="4" customFormat="1" x14ac:dyDescent="0.25">
      <c r="A90" s="8"/>
      <c r="B90" s="7"/>
      <c r="C90" s="7"/>
      <c r="D90" s="6"/>
      <c r="E90" s="6"/>
      <c r="F90" s="6"/>
      <c r="G90" s="6"/>
      <c r="H90" s="6"/>
      <c r="I90" s="6"/>
      <c r="J90" s="5" t="s">
        <v>0</v>
      </c>
    </row>
  </sheetData>
  <mergeCells count="3">
    <mergeCell ref="C12:I12"/>
    <mergeCell ref="G15:I15"/>
    <mergeCell ref="G16:I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B781-F708-40C4-A290-2BB10FDD5F70}">
  <dimension ref="A1:N90"/>
  <sheetViews>
    <sheetView showGridLines="0" view="pageBreakPreview" topLeftCell="A10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154</v>
      </c>
      <c r="C11" s="36" t="s">
        <v>195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155</v>
      </c>
      <c r="C12" s="76" t="s">
        <v>196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67" t="s">
        <v>26</v>
      </c>
      <c r="E15" s="53" t="s">
        <v>186</v>
      </c>
      <c r="F15" s="54"/>
      <c r="G15" s="74" t="s">
        <v>191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62</v>
      </c>
      <c r="F16" s="58"/>
      <c r="G16" s="75" t="s">
        <v>192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SUM(E25,E29,E33,E37,E41,E45,E49,E53,E57,E61,E65,E69,E73,E77,E81,E85)</f>
        <v>872</v>
      </c>
      <c r="F21" s="23"/>
      <c r="G21" s="25">
        <f>SUM(G25,G29,G33,G37,G41,G45,G49,G53,G57,G61,G65,G69,G73,G77,G81,G85)</f>
        <v>872</v>
      </c>
      <c r="H21" s="25">
        <f t="shared" ref="H21:I23" si="0">SUM(H25,H29,H33,H37,H41,H45,H49,H53,H57,H61,H65,H69,H73,H77,H81,H85)</f>
        <v>12</v>
      </c>
      <c r="I21" s="25">
        <f t="shared" si="0"/>
        <v>860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G23" si="1">SUM(E26,E30,E34,E38,E42,E46,E50,E54,E58,E62,E66,E70,E74,E78,E82,E86)</f>
        <v>950</v>
      </c>
      <c r="F22" s="23"/>
      <c r="G22" s="25">
        <f t="shared" si="1"/>
        <v>950</v>
      </c>
      <c r="H22" s="25">
        <f t="shared" si="0"/>
        <v>19</v>
      </c>
      <c r="I22" s="25">
        <f t="shared" si="0"/>
        <v>931</v>
      </c>
    </row>
    <row r="23" spans="1:13" ht="15" customHeight="1" x14ac:dyDescent="0.25">
      <c r="B23" s="26"/>
      <c r="C23" s="26"/>
      <c r="D23" s="24">
        <v>2024</v>
      </c>
      <c r="E23" s="25">
        <f t="shared" si="1"/>
        <v>1123</v>
      </c>
      <c r="F23" s="23"/>
      <c r="G23" s="25">
        <f t="shared" si="1"/>
        <v>1123</v>
      </c>
      <c r="H23" s="25">
        <f t="shared" si="0"/>
        <v>29</v>
      </c>
      <c r="I23" s="25">
        <f t="shared" si="0"/>
        <v>1094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v>73</v>
      </c>
      <c r="F25" s="15"/>
      <c r="G25" s="20">
        <f t="shared" ref="G25:G27" si="2">SUM(H25:I25)</f>
        <v>73</v>
      </c>
      <c r="H25" s="15" t="s">
        <v>2</v>
      </c>
      <c r="I25" s="15">
        <v>73</v>
      </c>
      <c r="K25" s="17"/>
    </row>
    <row r="26" spans="1:13" ht="15" customHeight="1" x14ac:dyDescent="0.25">
      <c r="D26" s="2">
        <v>2023</v>
      </c>
      <c r="E26" s="15">
        <v>83</v>
      </c>
      <c r="F26" s="15"/>
      <c r="G26" s="20">
        <f t="shared" si="2"/>
        <v>83</v>
      </c>
      <c r="H26" s="15" t="s">
        <v>2</v>
      </c>
      <c r="I26" s="15">
        <v>83</v>
      </c>
      <c r="K26" s="17"/>
    </row>
    <row r="27" spans="1:13" ht="15" customHeight="1" x14ac:dyDescent="0.25">
      <c r="D27" s="2">
        <v>2024</v>
      </c>
      <c r="E27" s="15">
        <v>100</v>
      </c>
      <c r="F27" s="15"/>
      <c r="G27" s="20">
        <f t="shared" si="2"/>
        <v>100</v>
      </c>
      <c r="H27" s="15">
        <v>2</v>
      </c>
      <c r="I27" s="15">
        <v>98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v>41</v>
      </c>
      <c r="F29" s="15"/>
      <c r="G29" s="20">
        <f t="shared" ref="G29:G87" si="3">SUM(H29:I29)</f>
        <v>41</v>
      </c>
      <c r="H29" s="15" t="s">
        <v>2</v>
      </c>
      <c r="I29" s="15">
        <v>41</v>
      </c>
      <c r="K29" s="17"/>
    </row>
    <row r="30" spans="1:13" ht="15" customHeight="1" x14ac:dyDescent="0.25">
      <c r="D30" s="2">
        <v>2023</v>
      </c>
      <c r="E30" s="15">
        <v>48</v>
      </c>
      <c r="F30" s="15"/>
      <c r="G30" s="20">
        <f t="shared" si="3"/>
        <v>48</v>
      </c>
      <c r="H30" s="15" t="s">
        <v>2</v>
      </c>
      <c r="I30" s="15">
        <v>48</v>
      </c>
      <c r="K30" s="17"/>
    </row>
    <row r="31" spans="1:13" ht="15" customHeight="1" x14ac:dyDescent="0.25">
      <c r="D31" s="2">
        <v>2024</v>
      </c>
      <c r="E31" s="15">
        <v>51</v>
      </c>
      <c r="F31" s="15"/>
      <c r="G31" s="20">
        <f t="shared" si="3"/>
        <v>51</v>
      </c>
      <c r="H31" s="15" t="s">
        <v>2</v>
      </c>
      <c r="I31" s="15">
        <v>51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v>34</v>
      </c>
      <c r="F33" s="15"/>
      <c r="G33" s="20">
        <f t="shared" si="3"/>
        <v>34</v>
      </c>
      <c r="H33" s="15" t="s">
        <v>2</v>
      </c>
      <c r="I33" s="15">
        <v>34</v>
      </c>
      <c r="K33" s="17"/>
    </row>
    <row r="34" spans="1:11" ht="15" customHeight="1" x14ac:dyDescent="0.25">
      <c r="D34" s="2">
        <v>2023</v>
      </c>
      <c r="E34" s="15">
        <v>36</v>
      </c>
      <c r="F34" s="15"/>
      <c r="G34" s="20">
        <f t="shared" si="3"/>
        <v>36</v>
      </c>
      <c r="H34" s="15" t="s">
        <v>2</v>
      </c>
      <c r="I34" s="15">
        <v>36</v>
      </c>
      <c r="K34" s="17"/>
    </row>
    <row r="35" spans="1:11" ht="15" customHeight="1" x14ac:dyDescent="0.25">
      <c r="D35" s="2">
        <v>2024</v>
      </c>
      <c r="E35" s="15">
        <v>55</v>
      </c>
      <c r="F35" s="15"/>
      <c r="G35" s="20">
        <f t="shared" si="3"/>
        <v>55</v>
      </c>
      <c r="H35" s="15">
        <v>1</v>
      </c>
      <c r="I35" s="15">
        <v>54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v>38</v>
      </c>
      <c r="F37" s="15"/>
      <c r="G37" s="20">
        <f t="shared" si="3"/>
        <v>38</v>
      </c>
      <c r="H37" s="15">
        <v>3</v>
      </c>
      <c r="I37" s="15">
        <v>35</v>
      </c>
      <c r="K37" s="17"/>
    </row>
    <row r="38" spans="1:11" ht="15" customHeight="1" x14ac:dyDescent="0.25">
      <c r="D38" s="2">
        <v>2023</v>
      </c>
      <c r="E38" s="15">
        <v>48</v>
      </c>
      <c r="F38" s="15"/>
      <c r="G38" s="20">
        <f t="shared" si="3"/>
        <v>48</v>
      </c>
      <c r="H38" s="15">
        <v>3</v>
      </c>
      <c r="I38" s="15">
        <v>45</v>
      </c>
      <c r="K38" s="17"/>
    </row>
    <row r="39" spans="1:11" s="3" customFormat="1" ht="15" customHeight="1" x14ac:dyDescent="0.25">
      <c r="A39" s="1"/>
      <c r="D39" s="2">
        <v>2024</v>
      </c>
      <c r="E39" s="15">
        <v>50</v>
      </c>
      <c r="F39" s="15"/>
      <c r="G39" s="20">
        <f t="shared" si="3"/>
        <v>50</v>
      </c>
      <c r="H39" s="15">
        <v>2</v>
      </c>
      <c r="I39" s="15">
        <v>48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v>26</v>
      </c>
      <c r="F41" s="15"/>
      <c r="G41" s="20">
        <f t="shared" si="3"/>
        <v>26</v>
      </c>
      <c r="H41" s="15">
        <v>1</v>
      </c>
      <c r="I41" s="15">
        <v>25</v>
      </c>
      <c r="K41" s="17"/>
    </row>
    <row r="42" spans="1:11" ht="15" customHeight="1" x14ac:dyDescent="0.25">
      <c r="D42" s="2">
        <v>2023</v>
      </c>
      <c r="E42" s="15">
        <v>48</v>
      </c>
      <c r="F42" s="15"/>
      <c r="G42" s="20">
        <f t="shared" si="3"/>
        <v>48</v>
      </c>
      <c r="H42" s="15" t="s">
        <v>2</v>
      </c>
      <c r="I42" s="15">
        <v>48</v>
      </c>
      <c r="K42" s="17"/>
    </row>
    <row r="43" spans="1:11" ht="15" customHeight="1" x14ac:dyDescent="0.25">
      <c r="D43" s="2">
        <v>2024</v>
      </c>
      <c r="E43" s="15">
        <v>46</v>
      </c>
      <c r="F43" s="15"/>
      <c r="G43" s="20">
        <f t="shared" si="3"/>
        <v>46</v>
      </c>
      <c r="H43" s="15" t="s">
        <v>2</v>
      </c>
      <c r="I43" s="15">
        <v>46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v>38</v>
      </c>
      <c r="F45" s="15"/>
      <c r="G45" s="20">
        <f t="shared" si="3"/>
        <v>38</v>
      </c>
      <c r="H45" s="15" t="s">
        <v>2</v>
      </c>
      <c r="I45" s="15">
        <v>38</v>
      </c>
      <c r="K45" s="17"/>
    </row>
    <row r="46" spans="1:11" ht="15" customHeight="1" x14ac:dyDescent="0.25">
      <c r="D46" s="2">
        <v>2023</v>
      </c>
      <c r="E46" s="15">
        <v>52</v>
      </c>
      <c r="F46" s="15"/>
      <c r="G46" s="20">
        <f t="shared" si="3"/>
        <v>52</v>
      </c>
      <c r="H46" s="15">
        <v>1</v>
      </c>
      <c r="I46" s="15">
        <v>51</v>
      </c>
      <c r="K46" s="17"/>
    </row>
    <row r="47" spans="1:11" ht="15" customHeight="1" x14ac:dyDescent="0.25">
      <c r="D47" s="2">
        <v>2024</v>
      </c>
      <c r="E47" s="15">
        <v>46</v>
      </c>
      <c r="F47" s="15"/>
      <c r="G47" s="20">
        <f t="shared" si="3"/>
        <v>46</v>
      </c>
      <c r="H47" s="15">
        <v>1</v>
      </c>
      <c r="I47" s="15">
        <v>45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v>64</v>
      </c>
      <c r="F49" s="15"/>
      <c r="G49" s="20">
        <f t="shared" si="3"/>
        <v>64</v>
      </c>
      <c r="H49" s="15" t="s">
        <v>2</v>
      </c>
      <c r="I49" s="15">
        <v>64</v>
      </c>
      <c r="K49" s="17"/>
    </row>
    <row r="50" spans="2:14" ht="15" customHeight="1" x14ac:dyDescent="0.25">
      <c r="D50" s="2">
        <v>2023</v>
      </c>
      <c r="E50" s="15">
        <v>78</v>
      </c>
      <c r="F50" s="15"/>
      <c r="G50" s="20">
        <f t="shared" si="3"/>
        <v>78</v>
      </c>
      <c r="H50" s="15">
        <v>2</v>
      </c>
      <c r="I50" s="15">
        <v>76</v>
      </c>
      <c r="K50" s="17"/>
    </row>
    <row r="51" spans="2:14" ht="15" customHeight="1" x14ac:dyDescent="0.25">
      <c r="D51" s="2">
        <v>2024</v>
      </c>
      <c r="E51" s="15">
        <v>102</v>
      </c>
      <c r="F51" s="15"/>
      <c r="G51" s="20">
        <f t="shared" si="3"/>
        <v>102</v>
      </c>
      <c r="H51" s="15">
        <v>3</v>
      </c>
      <c r="I51" s="15">
        <v>99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v>4</v>
      </c>
      <c r="F53" s="15"/>
      <c r="G53" s="20">
        <f t="shared" si="3"/>
        <v>4</v>
      </c>
      <c r="H53" s="15" t="s">
        <v>2</v>
      </c>
      <c r="I53" s="15">
        <v>4</v>
      </c>
      <c r="K53" s="17"/>
    </row>
    <row r="54" spans="2:14" ht="15" customHeight="1" x14ac:dyDescent="0.25">
      <c r="D54" s="2">
        <v>2023</v>
      </c>
      <c r="E54" s="15">
        <v>5</v>
      </c>
      <c r="F54" s="15"/>
      <c r="G54" s="20">
        <f t="shared" si="3"/>
        <v>5</v>
      </c>
      <c r="H54" s="15" t="s">
        <v>2</v>
      </c>
      <c r="I54" s="15">
        <v>5</v>
      </c>
      <c r="K54" s="17"/>
    </row>
    <row r="55" spans="2:14" ht="15" customHeight="1" x14ac:dyDescent="0.25">
      <c r="D55" s="2">
        <v>2024</v>
      </c>
      <c r="E55" s="15">
        <v>13</v>
      </c>
      <c r="F55" s="15"/>
      <c r="G55" s="20">
        <f t="shared" si="3"/>
        <v>13</v>
      </c>
      <c r="H55" s="15">
        <v>1</v>
      </c>
      <c r="I55" s="15">
        <v>12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v>92</v>
      </c>
      <c r="F57" s="15"/>
      <c r="G57" s="20">
        <f t="shared" si="3"/>
        <v>92</v>
      </c>
      <c r="H57" s="15">
        <v>2</v>
      </c>
      <c r="I57" s="15">
        <v>90</v>
      </c>
      <c r="K57" s="17"/>
    </row>
    <row r="58" spans="2:14" ht="15" customHeight="1" x14ac:dyDescent="0.25">
      <c r="D58" s="2">
        <v>2023</v>
      </c>
      <c r="E58" s="15">
        <v>72</v>
      </c>
      <c r="F58" s="15"/>
      <c r="G58" s="20">
        <f t="shared" si="3"/>
        <v>72</v>
      </c>
      <c r="H58" s="15">
        <v>1</v>
      </c>
      <c r="I58" s="15">
        <v>71</v>
      </c>
      <c r="K58" s="17"/>
    </row>
    <row r="59" spans="2:14" ht="15" customHeight="1" x14ac:dyDescent="0.25">
      <c r="D59" s="2">
        <v>2024</v>
      </c>
      <c r="E59" s="15">
        <v>80</v>
      </c>
      <c r="F59" s="15"/>
      <c r="G59" s="20">
        <f t="shared" si="3"/>
        <v>80</v>
      </c>
      <c r="H59" s="15">
        <v>3</v>
      </c>
      <c r="I59" s="15">
        <v>77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90</v>
      </c>
      <c r="D61" s="2">
        <v>2022</v>
      </c>
      <c r="E61" s="15">
        <v>60</v>
      </c>
      <c r="F61" s="15"/>
      <c r="G61" s="20">
        <f t="shared" si="3"/>
        <v>60</v>
      </c>
      <c r="H61" s="15">
        <v>1</v>
      </c>
      <c r="I61" s="15">
        <v>59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v>70</v>
      </c>
      <c r="F62" s="15"/>
      <c r="G62" s="20">
        <f t="shared" si="3"/>
        <v>70</v>
      </c>
      <c r="H62" s="15" t="s">
        <v>2</v>
      </c>
      <c r="I62" s="15">
        <v>70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v>80</v>
      </c>
      <c r="F63" s="15"/>
      <c r="G63" s="20">
        <f t="shared" si="3"/>
        <v>80</v>
      </c>
      <c r="H63" s="15">
        <v>1</v>
      </c>
      <c r="I63" s="15">
        <v>79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v>37</v>
      </c>
      <c r="F65" s="15"/>
      <c r="G65" s="20">
        <f t="shared" si="3"/>
        <v>37</v>
      </c>
      <c r="H65" s="15">
        <v>1</v>
      </c>
      <c r="I65" s="15">
        <v>36</v>
      </c>
      <c r="K65" s="17"/>
    </row>
    <row r="66" spans="1:11" ht="15" customHeight="1" x14ac:dyDescent="0.25">
      <c r="D66" s="2">
        <v>2023</v>
      </c>
      <c r="E66" s="15">
        <v>32</v>
      </c>
      <c r="F66" s="15"/>
      <c r="G66" s="20">
        <f t="shared" si="3"/>
        <v>32</v>
      </c>
      <c r="H66" s="15">
        <v>1</v>
      </c>
      <c r="I66" s="15">
        <v>31</v>
      </c>
      <c r="K66" s="17"/>
    </row>
    <row r="67" spans="1:11" ht="15" customHeight="1" x14ac:dyDescent="0.25">
      <c r="D67" s="2">
        <v>2024</v>
      </c>
      <c r="E67" s="15">
        <v>31</v>
      </c>
      <c r="F67" s="15"/>
      <c r="G67" s="20">
        <f t="shared" si="3"/>
        <v>31</v>
      </c>
      <c r="H67" s="15" t="s">
        <v>2</v>
      </c>
      <c r="I67" s="15">
        <v>31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20">
        <v>245</v>
      </c>
      <c r="F69" s="15"/>
      <c r="G69" s="20">
        <f t="shared" si="3"/>
        <v>245</v>
      </c>
      <c r="H69" s="15">
        <v>3</v>
      </c>
      <c r="I69" s="15">
        <v>242</v>
      </c>
      <c r="K69" s="17"/>
    </row>
    <row r="70" spans="1:11" ht="15" customHeight="1" x14ac:dyDescent="0.25">
      <c r="D70" s="2">
        <v>2023</v>
      </c>
      <c r="E70" s="15">
        <v>259</v>
      </c>
      <c r="F70" s="15"/>
      <c r="G70" s="20">
        <f t="shared" si="3"/>
        <v>259</v>
      </c>
      <c r="H70" s="15">
        <v>10</v>
      </c>
      <c r="I70" s="15">
        <v>249</v>
      </c>
      <c r="K70" s="17"/>
    </row>
    <row r="71" spans="1:11" ht="15" customHeight="1" x14ac:dyDescent="0.25">
      <c r="D71" s="2">
        <v>2024</v>
      </c>
      <c r="E71" s="15">
        <v>263</v>
      </c>
      <c r="F71" s="15"/>
      <c r="G71" s="20">
        <f t="shared" si="3"/>
        <v>263</v>
      </c>
      <c r="H71" s="15">
        <v>5</v>
      </c>
      <c r="I71" s="15">
        <v>258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v>28</v>
      </c>
      <c r="F73" s="15"/>
      <c r="G73" s="20">
        <f t="shared" si="3"/>
        <v>28</v>
      </c>
      <c r="H73" s="15" t="s">
        <v>2</v>
      </c>
      <c r="I73" s="15">
        <v>28</v>
      </c>
      <c r="K73" s="17"/>
    </row>
    <row r="74" spans="1:11" ht="15" customHeight="1" x14ac:dyDescent="0.25">
      <c r="D74" s="2">
        <v>2023</v>
      </c>
      <c r="E74" s="15">
        <v>30</v>
      </c>
      <c r="F74" s="15"/>
      <c r="G74" s="20">
        <f t="shared" si="3"/>
        <v>30</v>
      </c>
      <c r="H74" s="15" t="s">
        <v>2</v>
      </c>
      <c r="I74" s="15">
        <v>30</v>
      </c>
      <c r="K74" s="17"/>
    </row>
    <row r="75" spans="1:11" ht="15" customHeight="1" x14ac:dyDescent="0.25">
      <c r="D75" s="2">
        <v>2024</v>
      </c>
      <c r="E75" s="15">
        <v>39</v>
      </c>
      <c r="F75" s="15"/>
      <c r="G75" s="20">
        <f t="shared" si="3"/>
        <v>39</v>
      </c>
      <c r="H75" s="15" t="s">
        <v>2</v>
      </c>
      <c r="I75" s="15">
        <v>39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3</v>
      </c>
      <c r="D77" s="2">
        <v>2022</v>
      </c>
      <c r="E77" s="15">
        <v>91</v>
      </c>
      <c r="F77" s="15"/>
      <c r="G77" s="20">
        <f t="shared" si="3"/>
        <v>91</v>
      </c>
      <c r="H77" s="15">
        <v>1</v>
      </c>
      <c r="I77" s="15">
        <v>90</v>
      </c>
      <c r="K77" s="17"/>
    </row>
    <row r="78" spans="1:11" ht="15" customHeight="1" x14ac:dyDescent="0.25">
      <c r="D78" s="2">
        <v>2023</v>
      </c>
      <c r="E78" s="15">
        <v>87</v>
      </c>
      <c r="F78" s="15"/>
      <c r="G78" s="20">
        <f t="shared" si="3"/>
        <v>87</v>
      </c>
      <c r="H78" s="15">
        <v>1</v>
      </c>
      <c r="I78" s="15">
        <v>86</v>
      </c>
    </row>
    <row r="79" spans="1:11" ht="15" customHeight="1" x14ac:dyDescent="0.25">
      <c r="A79" s="14"/>
      <c r="B79" s="16"/>
      <c r="C79" s="16"/>
      <c r="D79" s="2">
        <v>2024</v>
      </c>
      <c r="E79" s="15">
        <v>163</v>
      </c>
      <c r="F79" s="15"/>
      <c r="G79" s="20">
        <f t="shared" si="3"/>
        <v>163</v>
      </c>
      <c r="H79" s="15">
        <v>10</v>
      </c>
      <c r="I79" s="15">
        <v>153</v>
      </c>
      <c r="J79" s="14"/>
    </row>
    <row r="80" spans="1:11" ht="8.1" customHeight="1" x14ac:dyDescent="0.25">
      <c r="D80" s="19"/>
      <c r="E80" s="18"/>
      <c r="F80" s="18"/>
      <c r="G80" s="18"/>
      <c r="H80" s="18"/>
      <c r="I80" s="18"/>
      <c r="K80" s="17"/>
    </row>
    <row r="81" spans="1:11" ht="15" customHeight="1" x14ac:dyDescent="0.25">
      <c r="B81" s="3" t="s">
        <v>91</v>
      </c>
      <c r="D81" s="2">
        <v>2022</v>
      </c>
      <c r="E81" s="15" t="s">
        <v>2</v>
      </c>
      <c r="F81" s="15"/>
      <c r="G81" s="15" t="s">
        <v>2</v>
      </c>
      <c r="H81" s="15" t="s">
        <v>2</v>
      </c>
      <c r="I81" s="15" t="s">
        <v>2</v>
      </c>
      <c r="K81" s="17"/>
    </row>
    <row r="82" spans="1:11" ht="15" customHeight="1" x14ac:dyDescent="0.25">
      <c r="D82" s="2">
        <v>2023</v>
      </c>
      <c r="E82" s="15" t="s">
        <v>2</v>
      </c>
      <c r="F82" s="15"/>
      <c r="G82" s="15" t="s">
        <v>2</v>
      </c>
      <c r="H82" s="15" t="s">
        <v>2</v>
      </c>
      <c r="I82" s="15" t="s">
        <v>2</v>
      </c>
    </row>
    <row r="83" spans="1:11" ht="15" customHeight="1" x14ac:dyDescent="0.25">
      <c r="A83" s="14"/>
      <c r="B83" s="16"/>
      <c r="C83" s="16"/>
      <c r="D83" s="2">
        <v>2024</v>
      </c>
      <c r="E83" s="15" t="s">
        <v>2</v>
      </c>
      <c r="F83" s="15"/>
      <c r="G83" s="15" t="s">
        <v>2</v>
      </c>
      <c r="H83" s="15" t="s">
        <v>2</v>
      </c>
      <c r="I83" s="15" t="s">
        <v>2</v>
      </c>
      <c r="J83" s="14"/>
    </row>
    <row r="84" spans="1:11" ht="8.1" customHeight="1" x14ac:dyDescent="0.25">
      <c r="D84" s="19"/>
      <c r="E84" s="18"/>
      <c r="F84" s="18"/>
      <c r="G84" s="18"/>
      <c r="H84" s="18"/>
      <c r="I84" s="18"/>
      <c r="K84" s="17"/>
    </row>
    <row r="85" spans="1:11" ht="15" customHeight="1" x14ac:dyDescent="0.25">
      <c r="B85" s="3" t="s">
        <v>92</v>
      </c>
      <c r="D85" s="2">
        <v>2022</v>
      </c>
      <c r="E85" s="20">
        <v>1</v>
      </c>
      <c r="F85" s="15"/>
      <c r="G85" s="20">
        <f t="shared" si="3"/>
        <v>1</v>
      </c>
      <c r="H85" s="15" t="s">
        <v>2</v>
      </c>
      <c r="I85" s="20">
        <v>1</v>
      </c>
      <c r="K85" s="17"/>
    </row>
    <row r="86" spans="1:11" ht="15" customHeight="1" x14ac:dyDescent="0.25">
      <c r="D86" s="2">
        <v>2023</v>
      </c>
      <c r="E86" s="20">
        <v>2</v>
      </c>
      <c r="F86" s="15"/>
      <c r="G86" s="20">
        <f t="shared" si="3"/>
        <v>2</v>
      </c>
      <c r="H86" s="15" t="s">
        <v>2</v>
      </c>
      <c r="I86" s="20">
        <v>2</v>
      </c>
    </row>
    <row r="87" spans="1:11" ht="15" customHeight="1" x14ac:dyDescent="0.25">
      <c r="A87" s="14"/>
      <c r="B87" s="16"/>
      <c r="C87" s="16"/>
      <c r="D87" s="2">
        <v>2024</v>
      </c>
      <c r="E87" s="20">
        <v>4</v>
      </c>
      <c r="F87" s="15"/>
      <c r="G87" s="20">
        <f t="shared" si="3"/>
        <v>4</v>
      </c>
      <c r="H87" s="15" t="s">
        <v>2</v>
      </c>
      <c r="I87" s="20">
        <v>4</v>
      </c>
      <c r="J87" s="14"/>
    </row>
    <row r="88" spans="1:11" ht="8.1" customHeight="1" thickBot="1" x14ac:dyDescent="0.3">
      <c r="A88" s="11"/>
      <c r="B88" s="13"/>
      <c r="C88" s="13"/>
      <c r="D88" s="12"/>
      <c r="E88" s="12"/>
      <c r="F88" s="12"/>
      <c r="G88" s="12"/>
      <c r="H88" s="12"/>
      <c r="I88" s="12"/>
      <c r="J88" s="11"/>
    </row>
    <row r="89" spans="1:11" s="9" customFormat="1" x14ac:dyDescent="0.25">
      <c r="A89" s="4"/>
      <c r="B89" s="7"/>
      <c r="C89" s="7"/>
      <c r="D89" s="6"/>
      <c r="E89" s="6"/>
      <c r="F89" s="6"/>
      <c r="G89" s="6"/>
      <c r="H89" s="6"/>
      <c r="I89" s="6"/>
      <c r="J89" s="10" t="s">
        <v>1</v>
      </c>
    </row>
    <row r="90" spans="1:11" s="4" customFormat="1" x14ac:dyDescent="0.25">
      <c r="A90" s="8"/>
      <c r="B90" s="7"/>
      <c r="C90" s="7"/>
      <c r="D90" s="6"/>
      <c r="E90" s="6"/>
      <c r="F90" s="6"/>
      <c r="G90" s="6"/>
      <c r="H90" s="6"/>
      <c r="I90" s="6"/>
      <c r="J90" s="5" t="s">
        <v>0</v>
      </c>
    </row>
  </sheetData>
  <mergeCells count="3">
    <mergeCell ref="C12:I12"/>
    <mergeCell ref="G15:I15"/>
    <mergeCell ref="G16:I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A2EF-89D7-4278-8A99-D2DF49C098D4}">
  <dimension ref="A1:N90"/>
  <sheetViews>
    <sheetView showGridLines="0" view="pageBreakPreview" zoomScaleNormal="90" zoomScaleSheetLayoutView="100" workbookViewId="0">
      <selection activeCell="G29" sqref="G29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154</v>
      </c>
      <c r="C11" s="36" t="s">
        <v>178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155</v>
      </c>
      <c r="C12" s="76" t="s">
        <v>170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67" t="s">
        <v>26</v>
      </c>
      <c r="E15" s="53" t="s">
        <v>186</v>
      </c>
      <c r="F15" s="54"/>
      <c r="G15" s="74" t="s">
        <v>194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62</v>
      </c>
      <c r="F16" s="58"/>
      <c r="G16" s="75" t="s">
        <v>193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SUM(E25,E29,E33,E37,E41,E45,E49,E53,E57,E61,E65,E69,E73,E77,E81,E85)</f>
        <v>1147</v>
      </c>
      <c r="F21" s="23"/>
      <c r="G21" s="25">
        <f>SUM(G25,G29,G33,G37,G41,G45,G49,G53,G57,G61,G65,G69,G73,G77,G81,G85)</f>
        <v>1149</v>
      </c>
      <c r="H21" s="25">
        <f t="shared" ref="H21:I23" si="0">SUM(H25,H29,H33,H37,H41,H45,H49,H53,H57,H61,H65,H69,H73,H77,H81,H85)</f>
        <v>225</v>
      </c>
      <c r="I21" s="25">
        <f t="shared" si="0"/>
        <v>924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G23" si="1">SUM(E26,E30,E34,E38,E42,E46,E50,E54,E58,E62,E66,E70,E74,E78,E82,E86)</f>
        <v>1388</v>
      </c>
      <c r="F22" s="23"/>
      <c r="G22" s="25">
        <f t="shared" si="1"/>
        <v>1490</v>
      </c>
      <c r="H22" s="25">
        <f t="shared" si="0"/>
        <v>217</v>
      </c>
      <c r="I22" s="25">
        <f t="shared" si="0"/>
        <v>1273</v>
      </c>
    </row>
    <row r="23" spans="1:13" ht="15" customHeight="1" x14ac:dyDescent="0.25">
      <c r="B23" s="26"/>
      <c r="C23" s="26"/>
      <c r="D23" s="24">
        <v>2024</v>
      </c>
      <c r="E23" s="25">
        <f t="shared" si="1"/>
        <v>1729</v>
      </c>
      <c r="F23" s="23"/>
      <c r="G23" s="25">
        <f t="shared" si="1"/>
        <v>1838</v>
      </c>
      <c r="H23" s="25">
        <f t="shared" si="0"/>
        <v>355</v>
      </c>
      <c r="I23" s="25">
        <f t="shared" si="0"/>
        <v>1483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v>102</v>
      </c>
      <c r="F25" s="15"/>
      <c r="G25" s="20">
        <f t="shared" ref="G25:G27" si="2">SUM(H25:I25)</f>
        <v>102</v>
      </c>
      <c r="H25" s="15">
        <v>38</v>
      </c>
      <c r="I25" s="15">
        <v>64</v>
      </c>
      <c r="K25" s="17"/>
    </row>
    <row r="26" spans="1:13" ht="15" customHeight="1" x14ac:dyDescent="0.25">
      <c r="D26" s="2">
        <v>2023</v>
      </c>
      <c r="E26" s="15">
        <v>156</v>
      </c>
      <c r="F26" s="15"/>
      <c r="G26" s="20">
        <f t="shared" si="2"/>
        <v>187</v>
      </c>
      <c r="H26" s="15">
        <v>49</v>
      </c>
      <c r="I26" s="15">
        <v>138</v>
      </c>
      <c r="K26" s="17"/>
    </row>
    <row r="27" spans="1:13" ht="15" customHeight="1" x14ac:dyDescent="0.25">
      <c r="D27" s="2">
        <v>2024</v>
      </c>
      <c r="E27" s="15">
        <v>227</v>
      </c>
      <c r="F27" s="15"/>
      <c r="G27" s="20">
        <f t="shared" si="2"/>
        <v>244</v>
      </c>
      <c r="H27" s="15">
        <v>48</v>
      </c>
      <c r="I27" s="15">
        <v>196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v>82</v>
      </c>
      <c r="F29" s="15"/>
      <c r="G29" s="20">
        <f t="shared" ref="G29:G87" si="3">SUM(H29:I29)</f>
        <v>82</v>
      </c>
      <c r="H29" s="15">
        <v>13</v>
      </c>
      <c r="I29" s="15">
        <v>69</v>
      </c>
      <c r="K29" s="17"/>
    </row>
    <row r="30" spans="1:13" ht="15" customHeight="1" x14ac:dyDescent="0.25">
      <c r="D30" s="2">
        <v>2023</v>
      </c>
      <c r="E30" s="15">
        <v>96</v>
      </c>
      <c r="F30" s="15"/>
      <c r="G30" s="20">
        <f t="shared" si="3"/>
        <v>99</v>
      </c>
      <c r="H30" s="15">
        <v>12</v>
      </c>
      <c r="I30" s="15">
        <v>87</v>
      </c>
      <c r="K30" s="17"/>
    </row>
    <row r="31" spans="1:13" ht="15" customHeight="1" x14ac:dyDescent="0.25">
      <c r="D31" s="2">
        <v>2024</v>
      </c>
      <c r="E31" s="15">
        <v>93</v>
      </c>
      <c r="F31" s="15"/>
      <c r="G31" s="20">
        <f t="shared" si="3"/>
        <v>103</v>
      </c>
      <c r="H31" s="15">
        <v>29</v>
      </c>
      <c r="I31" s="15">
        <v>74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v>56</v>
      </c>
      <c r="F33" s="15"/>
      <c r="G33" s="20">
        <f t="shared" si="3"/>
        <v>56</v>
      </c>
      <c r="H33" s="15">
        <v>4</v>
      </c>
      <c r="I33" s="15">
        <v>52</v>
      </c>
      <c r="K33" s="17"/>
    </row>
    <row r="34" spans="1:11" ht="15" customHeight="1" x14ac:dyDescent="0.25">
      <c r="D34" s="2">
        <v>2023</v>
      </c>
      <c r="E34" s="15">
        <v>68</v>
      </c>
      <c r="F34" s="15"/>
      <c r="G34" s="20">
        <f t="shared" si="3"/>
        <v>68</v>
      </c>
      <c r="H34" s="15">
        <v>5</v>
      </c>
      <c r="I34" s="15">
        <v>63</v>
      </c>
      <c r="K34" s="17"/>
    </row>
    <row r="35" spans="1:11" ht="15" customHeight="1" x14ac:dyDescent="0.25">
      <c r="D35" s="2">
        <v>2024</v>
      </c>
      <c r="E35" s="15">
        <v>83</v>
      </c>
      <c r="F35" s="15"/>
      <c r="G35" s="20">
        <f t="shared" si="3"/>
        <v>89</v>
      </c>
      <c r="H35" s="15">
        <v>8</v>
      </c>
      <c r="I35" s="15">
        <v>81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v>71</v>
      </c>
      <c r="F37" s="15"/>
      <c r="G37" s="20">
        <f t="shared" si="3"/>
        <v>71</v>
      </c>
      <c r="H37" s="15">
        <v>4</v>
      </c>
      <c r="I37" s="15">
        <v>67</v>
      </c>
      <c r="K37" s="17"/>
    </row>
    <row r="38" spans="1:11" ht="15" customHeight="1" x14ac:dyDescent="0.25">
      <c r="D38" s="2">
        <v>2023</v>
      </c>
      <c r="E38" s="15">
        <v>73</v>
      </c>
      <c r="F38" s="15"/>
      <c r="G38" s="20">
        <f t="shared" si="3"/>
        <v>73</v>
      </c>
      <c r="H38" s="15">
        <v>5</v>
      </c>
      <c r="I38" s="15">
        <v>68</v>
      </c>
      <c r="K38" s="17"/>
    </row>
    <row r="39" spans="1:11" s="3" customFormat="1" ht="15" customHeight="1" x14ac:dyDescent="0.25">
      <c r="A39" s="1"/>
      <c r="D39" s="2">
        <v>2024</v>
      </c>
      <c r="E39" s="15">
        <v>95</v>
      </c>
      <c r="F39" s="15"/>
      <c r="G39" s="20">
        <f t="shared" si="3"/>
        <v>99</v>
      </c>
      <c r="H39" s="15">
        <v>20</v>
      </c>
      <c r="I39" s="15">
        <v>79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v>60</v>
      </c>
      <c r="F41" s="15"/>
      <c r="G41" s="20">
        <f t="shared" si="3"/>
        <v>60</v>
      </c>
      <c r="H41" s="15">
        <v>5</v>
      </c>
      <c r="I41" s="15">
        <v>55</v>
      </c>
      <c r="K41" s="17"/>
    </row>
    <row r="42" spans="1:11" ht="15" customHeight="1" x14ac:dyDescent="0.25">
      <c r="D42" s="2">
        <v>2023</v>
      </c>
      <c r="E42" s="15">
        <v>74</v>
      </c>
      <c r="F42" s="15"/>
      <c r="G42" s="20">
        <f t="shared" si="3"/>
        <v>76</v>
      </c>
      <c r="H42" s="15">
        <v>9</v>
      </c>
      <c r="I42" s="15">
        <v>67</v>
      </c>
      <c r="K42" s="17"/>
    </row>
    <row r="43" spans="1:11" ht="15" customHeight="1" x14ac:dyDescent="0.25">
      <c r="D43" s="2">
        <v>2024</v>
      </c>
      <c r="E43" s="15">
        <v>68</v>
      </c>
      <c r="F43" s="15"/>
      <c r="G43" s="20">
        <f t="shared" si="3"/>
        <v>79</v>
      </c>
      <c r="H43" s="15">
        <v>15</v>
      </c>
      <c r="I43" s="15">
        <v>64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v>62</v>
      </c>
      <c r="F45" s="15"/>
      <c r="G45" s="20">
        <f t="shared" si="3"/>
        <v>62</v>
      </c>
      <c r="H45" s="15">
        <v>9</v>
      </c>
      <c r="I45" s="15">
        <v>53</v>
      </c>
      <c r="K45" s="17"/>
    </row>
    <row r="46" spans="1:11" ht="15" customHeight="1" x14ac:dyDescent="0.25">
      <c r="D46" s="2">
        <v>2023</v>
      </c>
      <c r="E46" s="15">
        <v>86</v>
      </c>
      <c r="F46" s="15"/>
      <c r="G46" s="20">
        <f t="shared" si="3"/>
        <v>93</v>
      </c>
      <c r="H46" s="15">
        <v>21</v>
      </c>
      <c r="I46" s="15">
        <v>72</v>
      </c>
      <c r="K46" s="17"/>
    </row>
    <row r="47" spans="1:11" ht="15" customHeight="1" x14ac:dyDescent="0.25">
      <c r="D47" s="2">
        <v>2024</v>
      </c>
      <c r="E47" s="15">
        <v>78</v>
      </c>
      <c r="F47" s="15"/>
      <c r="G47" s="20">
        <f t="shared" si="3"/>
        <v>81</v>
      </c>
      <c r="H47" s="15">
        <v>14</v>
      </c>
      <c r="I47" s="15">
        <v>67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v>86</v>
      </c>
      <c r="F49" s="15"/>
      <c r="G49" s="20">
        <f t="shared" si="3"/>
        <v>86</v>
      </c>
      <c r="H49" s="15">
        <v>11</v>
      </c>
      <c r="I49" s="15">
        <v>75</v>
      </c>
      <c r="K49" s="17"/>
    </row>
    <row r="50" spans="2:14" ht="15" customHeight="1" x14ac:dyDescent="0.25">
      <c r="D50" s="2">
        <v>2023</v>
      </c>
      <c r="E50" s="15">
        <v>82</v>
      </c>
      <c r="F50" s="15"/>
      <c r="G50" s="20">
        <f t="shared" si="3"/>
        <v>84</v>
      </c>
      <c r="H50" s="15">
        <v>9</v>
      </c>
      <c r="I50" s="15">
        <v>75</v>
      </c>
      <c r="K50" s="17"/>
    </row>
    <row r="51" spans="2:14" ht="15" customHeight="1" x14ac:dyDescent="0.25">
      <c r="D51" s="2">
        <v>2024</v>
      </c>
      <c r="E51" s="15">
        <v>171</v>
      </c>
      <c r="F51" s="15"/>
      <c r="G51" s="20">
        <f t="shared" si="3"/>
        <v>176</v>
      </c>
      <c r="H51" s="15">
        <v>38</v>
      </c>
      <c r="I51" s="15">
        <v>138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v>15</v>
      </c>
      <c r="F53" s="15"/>
      <c r="G53" s="20">
        <f t="shared" si="3"/>
        <v>15</v>
      </c>
      <c r="H53" s="15" t="s">
        <v>2</v>
      </c>
      <c r="I53" s="15">
        <v>15</v>
      </c>
      <c r="K53" s="17"/>
    </row>
    <row r="54" spans="2:14" ht="15" customHeight="1" x14ac:dyDescent="0.25">
      <c r="D54" s="2">
        <v>2023</v>
      </c>
      <c r="E54" s="15">
        <v>25</v>
      </c>
      <c r="F54" s="15"/>
      <c r="G54" s="20">
        <f t="shared" si="3"/>
        <v>25</v>
      </c>
      <c r="H54" s="15">
        <v>4</v>
      </c>
      <c r="I54" s="15">
        <v>21</v>
      </c>
      <c r="K54" s="17"/>
    </row>
    <row r="55" spans="2:14" ht="15" customHeight="1" x14ac:dyDescent="0.25">
      <c r="D55" s="2">
        <v>2024</v>
      </c>
      <c r="E55" s="15">
        <v>25</v>
      </c>
      <c r="F55" s="15"/>
      <c r="G55" s="20">
        <f t="shared" si="3"/>
        <v>27</v>
      </c>
      <c r="H55" s="15">
        <v>5</v>
      </c>
      <c r="I55" s="15">
        <v>22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v>79</v>
      </c>
      <c r="F57" s="15"/>
      <c r="G57" s="20">
        <f t="shared" si="3"/>
        <v>79</v>
      </c>
      <c r="H57" s="15">
        <v>16</v>
      </c>
      <c r="I57" s="15">
        <v>63</v>
      </c>
      <c r="K57" s="17"/>
    </row>
    <row r="58" spans="2:14" ht="15" customHeight="1" x14ac:dyDescent="0.25">
      <c r="D58" s="2">
        <v>2023</v>
      </c>
      <c r="E58" s="15">
        <v>84</v>
      </c>
      <c r="F58" s="15"/>
      <c r="G58" s="20">
        <f t="shared" si="3"/>
        <v>86</v>
      </c>
      <c r="H58" s="15">
        <v>7</v>
      </c>
      <c r="I58" s="15">
        <v>79</v>
      </c>
      <c r="K58" s="17"/>
    </row>
    <row r="59" spans="2:14" ht="15" customHeight="1" x14ac:dyDescent="0.25">
      <c r="D59" s="2">
        <v>2024</v>
      </c>
      <c r="E59" s="15">
        <v>100</v>
      </c>
      <c r="F59" s="15"/>
      <c r="G59" s="20">
        <f t="shared" si="3"/>
        <v>97</v>
      </c>
      <c r="H59" s="15">
        <v>23</v>
      </c>
      <c r="I59" s="15">
        <v>74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90</v>
      </c>
      <c r="D61" s="2">
        <v>2022</v>
      </c>
      <c r="E61" s="15">
        <v>107</v>
      </c>
      <c r="F61" s="15"/>
      <c r="G61" s="20">
        <f t="shared" si="3"/>
        <v>107</v>
      </c>
      <c r="H61" s="15">
        <v>19</v>
      </c>
      <c r="I61" s="15">
        <v>88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v>109</v>
      </c>
      <c r="F62" s="15"/>
      <c r="G62" s="20">
        <f t="shared" si="3"/>
        <v>109</v>
      </c>
      <c r="H62" s="15">
        <v>8</v>
      </c>
      <c r="I62" s="15">
        <v>101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v>149</v>
      </c>
      <c r="F63" s="15"/>
      <c r="G63" s="20">
        <f t="shared" si="3"/>
        <v>161</v>
      </c>
      <c r="H63" s="15">
        <v>23</v>
      </c>
      <c r="I63" s="15">
        <v>138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v>56</v>
      </c>
      <c r="F65" s="15"/>
      <c r="G65" s="20">
        <f t="shared" si="3"/>
        <v>56</v>
      </c>
      <c r="H65" s="15">
        <v>14</v>
      </c>
      <c r="I65" s="15">
        <v>42</v>
      </c>
      <c r="K65" s="17"/>
    </row>
    <row r="66" spans="1:11" ht="15" customHeight="1" x14ac:dyDescent="0.25">
      <c r="D66" s="2">
        <v>2023</v>
      </c>
      <c r="E66" s="15">
        <v>84</v>
      </c>
      <c r="F66" s="15"/>
      <c r="G66" s="20">
        <f t="shared" si="3"/>
        <v>84</v>
      </c>
      <c r="H66" s="15">
        <v>6</v>
      </c>
      <c r="I66" s="15">
        <v>78</v>
      </c>
      <c r="K66" s="17"/>
    </row>
    <row r="67" spans="1:11" ht="15" customHeight="1" x14ac:dyDescent="0.25">
      <c r="D67" s="2">
        <v>2024</v>
      </c>
      <c r="E67" s="15">
        <v>71</v>
      </c>
      <c r="F67" s="15"/>
      <c r="G67" s="20">
        <f t="shared" si="3"/>
        <v>74</v>
      </c>
      <c r="H67" s="15">
        <v>13</v>
      </c>
      <c r="I67" s="15">
        <v>61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20">
        <v>249</v>
      </c>
      <c r="F69" s="15"/>
      <c r="G69" s="20">
        <f t="shared" si="3"/>
        <v>251</v>
      </c>
      <c r="H69" s="15">
        <v>81</v>
      </c>
      <c r="I69" s="15">
        <v>170</v>
      </c>
      <c r="K69" s="17"/>
    </row>
    <row r="70" spans="1:11" ht="15" customHeight="1" x14ac:dyDescent="0.25">
      <c r="D70" s="2">
        <v>2023</v>
      </c>
      <c r="E70" s="15">
        <v>331</v>
      </c>
      <c r="F70" s="15"/>
      <c r="G70" s="20">
        <f t="shared" si="3"/>
        <v>382</v>
      </c>
      <c r="H70" s="15">
        <v>67</v>
      </c>
      <c r="I70" s="15">
        <v>315</v>
      </c>
      <c r="K70" s="17"/>
    </row>
    <row r="71" spans="1:11" ht="15" customHeight="1" x14ac:dyDescent="0.25">
      <c r="D71" s="2">
        <v>2024</v>
      </c>
      <c r="E71" s="15">
        <v>392</v>
      </c>
      <c r="F71" s="15"/>
      <c r="G71" s="20">
        <f t="shared" si="3"/>
        <v>410</v>
      </c>
      <c r="H71" s="15">
        <v>80</v>
      </c>
      <c r="I71" s="15">
        <v>330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v>46</v>
      </c>
      <c r="F73" s="15"/>
      <c r="G73" s="20">
        <f t="shared" si="3"/>
        <v>46</v>
      </c>
      <c r="H73" s="15">
        <v>2</v>
      </c>
      <c r="I73" s="15">
        <v>44</v>
      </c>
      <c r="K73" s="17"/>
    </row>
    <row r="74" spans="1:11" ht="15" customHeight="1" x14ac:dyDescent="0.25">
      <c r="D74" s="2">
        <v>2023</v>
      </c>
      <c r="E74" s="15">
        <v>58</v>
      </c>
      <c r="F74" s="15"/>
      <c r="G74" s="20">
        <f t="shared" si="3"/>
        <v>58</v>
      </c>
      <c r="H74" s="15">
        <v>9</v>
      </c>
      <c r="I74" s="15">
        <v>49</v>
      </c>
      <c r="K74" s="17"/>
    </row>
    <row r="75" spans="1:11" ht="15" customHeight="1" x14ac:dyDescent="0.25">
      <c r="D75" s="2">
        <v>2024</v>
      </c>
      <c r="E75" s="15">
        <v>62</v>
      </c>
      <c r="F75" s="15"/>
      <c r="G75" s="20">
        <f t="shared" si="3"/>
        <v>67</v>
      </c>
      <c r="H75" s="15">
        <v>8</v>
      </c>
      <c r="I75" s="15">
        <v>59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3</v>
      </c>
      <c r="D77" s="2">
        <v>2022</v>
      </c>
      <c r="E77" s="15">
        <v>63</v>
      </c>
      <c r="F77" s="15"/>
      <c r="G77" s="20">
        <f t="shared" si="3"/>
        <v>62</v>
      </c>
      <c r="H77" s="15">
        <v>5</v>
      </c>
      <c r="I77" s="15">
        <v>57</v>
      </c>
      <c r="K77" s="17"/>
    </row>
    <row r="78" spans="1:11" ht="15" customHeight="1" x14ac:dyDescent="0.25">
      <c r="D78" s="2">
        <v>2023</v>
      </c>
      <c r="E78" s="15">
        <v>51</v>
      </c>
      <c r="F78" s="15"/>
      <c r="G78" s="20">
        <f t="shared" si="3"/>
        <v>54</v>
      </c>
      <c r="H78" s="15">
        <v>4</v>
      </c>
      <c r="I78" s="15">
        <v>50</v>
      </c>
    </row>
    <row r="79" spans="1:11" ht="15" customHeight="1" x14ac:dyDescent="0.25">
      <c r="A79" s="14"/>
      <c r="B79" s="16"/>
      <c r="C79" s="16"/>
      <c r="D79" s="2">
        <v>2024</v>
      </c>
      <c r="E79" s="15">
        <v>102</v>
      </c>
      <c r="F79" s="15"/>
      <c r="G79" s="20">
        <f t="shared" si="3"/>
        <v>118</v>
      </c>
      <c r="H79" s="15">
        <v>28</v>
      </c>
      <c r="I79" s="15">
        <v>90</v>
      </c>
      <c r="J79" s="14"/>
    </row>
    <row r="80" spans="1:11" ht="8.1" customHeight="1" x14ac:dyDescent="0.25">
      <c r="D80" s="19"/>
      <c r="E80" s="18"/>
      <c r="F80" s="18"/>
      <c r="G80" s="18"/>
      <c r="H80" s="18"/>
      <c r="I80" s="18"/>
      <c r="K80" s="17"/>
    </row>
    <row r="81" spans="1:11" ht="15" customHeight="1" x14ac:dyDescent="0.25">
      <c r="B81" s="3" t="s">
        <v>91</v>
      </c>
      <c r="D81" s="2">
        <v>2022</v>
      </c>
      <c r="E81" s="20">
        <v>1</v>
      </c>
      <c r="F81" s="15"/>
      <c r="G81" s="20">
        <f t="shared" si="3"/>
        <v>1</v>
      </c>
      <c r="H81" s="15" t="s">
        <v>2</v>
      </c>
      <c r="I81" s="20">
        <v>1</v>
      </c>
      <c r="K81" s="17"/>
    </row>
    <row r="82" spans="1:11" ht="15" customHeight="1" x14ac:dyDescent="0.25">
      <c r="D82" s="2">
        <v>2023</v>
      </c>
      <c r="E82" s="20">
        <v>3</v>
      </c>
      <c r="F82" s="15"/>
      <c r="G82" s="20">
        <f t="shared" si="3"/>
        <v>4</v>
      </c>
      <c r="H82" s="15">
        <v>1</v>
      </c>
      <c r="I82" s="20">
        <v>3</v>
      </c>
    </row>
    <row r="83" spans="1:11" ht="15" customHeight="1" x14ac:dyDescent="0.25">
      <c r="A83" s="14"/>
      <c r="B83" s="16"/>
      <c r="C83" s="16"/>
      <c r="D83" s="2">
        <v>2024</v>
      </c>
      <c r="E83" s="20">
        <v>2</v>
      </c>
      <c r="F83" s="15"/>
      <c r="G83" s="20">
        <f t="shared" si="3"/>
        <v>2</v>
      </c>
      <c r="H83" s="15" t="s">
        <v>2</v>
      </c>
      <c r="I83" s="20">
        <v>2</v>
      </c>
      <c r="J83" s="14"/>
    </row>
    <row r="84" spans="1:11" ht="8.1" customHeight="1" x14ac:dyDescent="0.25">
      <c r="D84" s="19"/>
      <c r="E84" s="18"/>
      <c r="F84" s="18"/>
      <c r="G84" s="18"/>
      <c r="H84" s="18"/>
      <c r="I84" s="18"/>
      <c r="K84" s="17"/>
    </row>
    <row r="85" spans="1:11" ht="15" customHeight="1" x14ac:dyDescent="0.25">
      <c r="B85" s="3" t="s">
        <v>92</v>
      </c>
      <c r="D85" s="2">
        <v>2022</v>
      </c>
      <c r="E85" s="20">
        <v>12</v>
      </c>
      <c r="F85" s="15"/>
      <c r="G85" s="20">
        <f t="shared" si="3"/>
        <v>13</v>
      </c>
      <c r="H85" s="15">
        <v>4</v>
      </c>
      <c r="I85" s="20">
        <v>9</v>
      </c>
      <c r="K85" s="17"/>
    </row>
    <row r="86" spans="1:11" ht="15" customHeight="1" x14ac:dyDescent="0.25">
      <c r="D86" s="2">
        <v>2023</v>
      </c>
      <c r="E86" s="20">
        <v>8</v>
      </c>
      <c r="F86" s="15"/>
      <c r="G86" s="20">
        <f t="shared" si="3"/>
        <v>8</v>
      </c>
      <c r="H86" s="15">
        <v>1</v>
      </c>
      <c r="I86" s="20">
        <v>7</v>
      </c>
    </row>
    <row r="87" spans="1:11" ht="15" customHeight="1" x14ac:dyDescent="0.25">
      <c r="A87" s="14"/>
      <c r="B87" s="16"/>
      <c r="C87" s="16"/>
      <c r="D87" s="2">
        <v>2024</v>
      </c>
      <c r="E87" s="20">
        <v>11</v>
      </c>
      <c r="F87" s="15"/>
      <c r="G87" s="20">
        <f t="shared" si="3"/>
        <v>11</v>
      </c>
      <c r="H87" s="15">
        <v>3</v>
      </c>
      <c r="I87" s="20">
        <v>8</v>
      </c>
      <c r="J87" s="14"/>
    </row>
    <row r="88" spans="1:11" ht="8.1" customHeight="1" thickBot="1" x14ac:dyDescent="0.3">
      <c r="A88" s="11"/>
      <c r="B88" s="13"/>
      <c r="C88" s="13"/>
      <c r="D88" s="12"/>
      <c r="E88" s="12"/>
      <c r="F88" s="12"/>
      <c r="G88" s="12"/>
      <c r="H88" s="12"/>
      <c r="I88" s="12"/>
      <c r="J88" s="11"/>
    </row>
    <row r="89" spans="1:11" s="9" customFormat="1" x14ac:dyDescent="0.25">
      <c r="A89" s="4"/>
      <c r="B89" s="7"/>
      <c r="C89" s="7"/>
      <c r="D89" s="6"/>
      <c r="E89" s="6"/>
      <c r="F89" s="6"/>
      <c r="G89" s="6"/>
      <c r="H89" s="6"/>
      <c r="I89" s="6"/>
      <c r="J89" s="10" t="s">
        <v>1</v>
      </c>
    </row>
    <row r="90" spans="1:11" s="4" customFormat="1" x14ac:dyDescent="0.25">
      <c r="A90" s="8"/>
      <c r="B90" s="7"/>
      <c r="C90" s="7"/>
      <c r="D90" s="6"/>
      <c r="E90" s="6"/>
      <c r="F90" s="6"/>
      <c r="G90" s="6"/>
      <c r="H90" s="6"/>
      <c r="I90" s="6"/>
      <c r="J90" s="5" t="s">
        <v>0</v>
      </c>
    </row>
  </sheetData>
  <mergeCells count="3">
    <mergeCell ref="C12:I12"/>
    <mergeCell ref="G15:I15"/>
    <mergeCell ref="G16:I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080A-5CB8-41A4-BE85-D57A968679F4}">
  <sheetPr codeName="Sheet13"/>
  <dimension ref="A1:K50"/>
  <sheetViews>
    <sheetView showGridLines="0" view="pageBreakPreview" topLeftCell="A10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2.140625" style="3" customWidth="1"/>
    <col min="3" max="3" width="11.5703125" style="3" customWidth="1"/>
    <col min="4" max="7" width="18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156</v>
      </c>
      <c r="C11" s="36" t="s">
        <v>120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157</v>
      </c>
      <c r="C12" s="33" t="s">
        <v>85</v>
      </c>
      <c r="D12" s="32"/>
      <c r="E12" s="32"/>
      <c r="F12" s="32"/>
      <c r="G12" s="32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47</v>
      </c>
      <c r="C15" s="51"/>
      <c r="D15" s="52" t="s">
        <v>26</v>
      </c>
      <c r="E15" s="74" t="s">
        <v>184</v>
      </c>
      <c r="F15" s="74"/>
      <c r="G15" s="74"/>
      <c r="H15" s="49"/>
    </row>
    <row r="16" spans="1:11" x14ac:dyDescent="0.25">
      <c r="A16" s="49"/>
      <c r="B16" s="55" t="s">
        <v>46</v>
      </c>
      <c r="C16" s="51"/>
      <c r="D16" s="56" t="s">
        <v>24</v>
      </c>
      <c r="E16" s="75" t="s">
        <v>185</v>
      </c>
      <c r="F16" s="75"/>
      <c r="G16" s="75"/>
      <c r="H16" s="49"/>
    </row>
    <row r="17" spans="1:11" ht="15.75" customHeight="1" x14ac:dyDescent="0.25">
      <c r="A17" s="49"/>
      <c r="B17" s="70"/>
      <c r="C17" s="70"/>
      <c r="D17" s="70"/>
      <c r="E17" s="53" t="s">
        <v>23</v>
      </c>
      <c r="F17" s="53" t="s">
        <v>22</v>
      </c>
      <c r="G17" s="53" t="s">
        <v>21</v>
      </c>
      <c r="H17" s="49"/>
    </row>
    <row r="18" spans="1:11" ht="15.75" customHeight="1" x14ac:dyDescent="0.25">
      <c r="A18" s="49"/>
      <c r="B18" s="70"/>
      <c r="C18" s="70"/>
      <c r="D18" s="70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>SUM(E25,E29,E33,E37,E41,E45)</f>
        <v>2626</v>
      </c>
      <c r="F21" s="25">
        <f t="shared" ref="F21:G21" si="0">SUM(F25,F29,F33,F37,F41,F45)</f>
        <v>307</v>
      </c>
      <c r="G21" s="25">
        <f t="shared" si="0"/>
        <v>2319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ref="E22:G23" si="1">SUM(E26,E30,E34,E38,E42,E46)</f>
        <v>3030</v>
      </c>
      <c r="F22" s="25">
        <f t="shared" si="1"/>
        <v>313</v>
      </c>
      <c r="G22" s="25">
        <f t="shared" si="1"/>
        <v>2717</v>
      </c>
    </row>
    <row r="23" spans="1:11" ht="15" customHeight="1" x14ac:dyDescent="0.25">
      <c r="B23" s="26"/>
      <c r="C23" s="26"/>
      <c r="D23" s="24">
        <v>2024</v>
      </c>
      <c r="E23" s="25">
        <f t="shared" si="1"/>
        <v>3485</v>
      </c>
      <c r="F23" s="25">
        <f t="shared" si="1"/>
        <v>483</v>
      </c>
      <c r="G23" s="25">
        <f t="shared" si="1"/>
        <v>3002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5">
      <c r="B25" s="26" t="s">
        <v>130</v>
      </c>
      <c r="D25" s="2">
        <v>2022</v>
      </c>
      <c r="E25" s="20">
        <f>SUM('3.7a (2)'!E25,'3.7a (3)'!E25,'3.7a (4)'!E25,'3.7a (5)'!E25,)</f>
        <v>18</v>
      </c>
      <c r="F25" s="20">
        <f>SUM('3.7a (2)'!F25,'3.7a (3)'!F25,'3.7a (4)'!F25,'3.7a (5)'!F25,)</f>
        <v>3</v>
      </c>
      <c r="G25" s="20">
        <f>SUM('3.7a (2)'!G25,'3.7a (3)'!G25,'3.7a (4)'!G25,'3.7a (5)'!G25,)</f>
        <v>15</v>
      </c>
      <c r="I25" s="17"/>
    </row>
    <row r="26" spans="1:11" ht="15" customHeight="1" x14ac:dyDescent="0.25">
      <c r="B26" s="41" t="s">
        <v>131</v>
      </c>
      <c r="D26" s="2">
        <v>2023</v>
      </c>
      <c r="E26" s="20">
        <f>SUM('3.7a (2)'!E26,'3.7a (3)'!E26,'3.7a (4)'!E26,'3.7a (5)'!E26,)</f>
        <v>9</v>
      </c>
      <c r="F26" s="20">
        <f>SUM('3.7a (2)'!F26,'3.7a (3)'!F26,'3.7a (4)'!F26,'3.7a (5)'!F26,)</f>
        <v>3</v>
      </c>
      <c r="G26" s="20">
        <f>SUM('3.7a (2)'!G26,'3.7a (3)'!G26,'3.7a (4)'!G26,'3.7a (5)'!G26,)</f>
        <v>6</v>
      </c>
      <c r="I26" s="17"/>
    </row>
    <row r="27" spans="1:11" ht="15" customHeight="1" x14ac:dyDescent="0.25">
      <c r="D27" s="2">
        <v>2024</v>
      </c>
      <c r="E27" s="20">
        <f>SUM('3.7a (2)'!E27,'3.7a (3)'!E27,'3.7a (4)'!E27,'3.7a (5)'!E27,)</f>
        <v>16</v>
      </c>
      <c r="F27" s="20">
        <f>SUM('3.7a (2)'!F27,'3.7a (3)'!F27,'3.7a (4)'!F27,'3.7a (5)'!F27,)</f>
        <v>6</v>
      </c>
      <c r="G27" s="20">
        <f>SUM('3.7a (2)'!G27,'3.7a (3)'!G27,'3.7a (4)'!G27,'3.7a (5)'!G27,)</f>
        <v>10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26" t="s">
        <v>45</v>
      </c>
      <c r="D29" s="2">
        <v>2022</v>
      </c>
      <c r="E29" s="20">
        <f>SUM('3.7a (2)'!E29,'3.7a (3)'!E29,'3.7a (4)'!E29,'3.7a (5)'!E29,)</f>
        <v>111</v>
      </c>
      <c r="F29" s="20">
        <f>SUM('3.7a (2)'!F29,'3.7a (3)'!F29,'3.7a (4)'!F29,'3.7a (5)'!F29,)</f>
        <v>22</v>
      </c>
      <c r="G29" s="20">
        <f>SUM('3.7a (2)'!G29,'3.7a (3)'!G29,'3.7a (4)'!G29,'3.7a (5)'!G29,)</f>
        <v>89</v>
      </c>
      <c r="I29" s="17"/>
    </row>
    <row r="30" spans="1:11" ht="15" customHeight="1" x14ac:dyDescent="0.25">
      <c r="B30" s="41" t="s">
        <v>44</v>
      </c>
      <c r="D30" s="2">
        <v>2023</v>
      </c>
      <c r="E30" s="20">
        <f>SUM('3.7a (2)'!E30,'3.7a (3)'!E30,'3.7a (4)'!E30,'3.7a (5)'!E30,)</f>
        <v>127</v>
      </c>
      <c r="F30" s="20">
        <f>SUM('3.7a (2)'!F30,'3.7a (3)'!F30,'3.7a (4)'!F30,'3.7a (5)'!F30,)</f>
        <v>21</v>
      </c>
      <c r="G30" s="20">
        <f>SUM('3.7a (2)'!G30,'3.7a (3)'!G30,'3.7a (4)'!G30,'3.7a (5)'!G30,)</f>
        <v>106</v>
      </c>
      <c r="I30" s="17"/>
    </row>
    <row r="31" spans="1:11" ht="15" customHeight="1" x14ac:dyDescent="0.25">
      <c r="D31" s="2">
        <v>2024</v>
      </c>
      <c r="E31" s="20">
        <f>SUM('3.7a (2)'!E31,'3.7a (3)'!E31,'3.7a (4)'!E31,'3.7a (5)'!E31,)</f>
        <v>160</v>
      </c>
      <c r="F31" s="20">
        <f>SUM('3.7a (2)'!F31,'3.7a (3)'!F31,'3.7a (4)'!F31,'3.7a (5)'!F31,)</f>
        <v>25</v>
      </c>
      <c r="G31" s="20">
        <f>SUM('3.7a (2)'!G31,'3.7a (3)'!G31,'3.7a (4)'!G31,'3.7a (5)'!G31,)</f>
        <v>135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5">
      <c r="B33" s="26" t="s">
        <v>43</v>
      </c>
      <c r="D33" s="2">
        <v>2022</v>
      </c>
      <c r="E33" s="20">
        <f>SUM('3.7a (2)'!E33,'3.7a (3)'!E33,'3.7a (4)'!E33,'3.7a (5)'!E33,)</f>
        <v>415</v>
      </c>
      <c r="F33" s="20">
        <f>SUM('3.7a (2)'!F33,'3.7a (3)'!F33,'3.7a (4)'!F33,'3.7a (5)'!F33,)</f>
        <v>77</v>
      </c>
      <c r="G33" s="20">
        <f>SUM('3.7a (2)'!G33,'3.7a (3)'!G33,'3.7a (4)'!G33,'3.7a (5)'!G33,)</f>
        <v>338</v>
      </c>
      <c r="I33" s="17"/>
    </row>
    <row r="34" spans="1:9" ht="15" customHeight="1" x14ac:dyDescent="0.25">
      <c r="B34" s="41" t="s">
        <v>42</v>
      </c>
      <c r="D34" s="2">
        <v>2023</v>
      </c>
      <c r="E34" s="20">
        <f>SUM('3.7a (2)'!E34,'3.7a (3)'!E34,'3.7a (4)'!E34,'3.7a (5)'!E34,)</f>
        <v>593</v>
      </c>
      <c r="F34" s="20">
        <f>SUM('3.7a (2)'!F34,'3.7a (3)'!F34,'3.7a (4)'!F34,'3.7a (5)'!F34,)</f>
        <v>93</v>
      </c>
      <c r="G34" s="20">
        <f>SUM('3.7a (2)'!G34,'3.7a (3)'!G34,'3.7a (4)'!G34,'3.7a (5)'!G34,)</f>
        <v>500</v>
      </c>
      <c r="I34" s="17"/>
    </row>
    <row r="35" spans="1:9" ht="15" customHeight="1" x14ac:dyDescent="0.25">
      <c r="D35" s="2">
        <v>2024</v>
      </c>
      <c r="E35" s="20">
        <f>SUM('3.7a (2)'!E35,'3.7a (3)'!E35,'3.7a (4)'!E35,'3.7a (5)'!E35,)</f>
        <v>637</v>
      </c>
      <c r="F35" s="20">
        <f>SUM('3.7a (2)'!F35,'3.7a (3)'!F35,'3.7a (4)'!F35,'3.7a (5)'!F35,)</f>
        <v>146</v>
      </c>
      <c r="G35" s="20">
        <f>SUM('3.7a (2)'!G35,'3.7a (3)'!G35,'3.7a (4)'!G35,'3.7a (5)'!G35,)</f>
        <v>491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5">
      <c r="B37" s="26" t="s">
        <v>41</v>
      </c>
      <c r="D37" s="2">
        <v>2022</v>
      </c>
      <c r="E37" s="20">
        <f>SUM('3.7a (2)'!E37,'3.7a (3)'!E37,'3.7a (4)'!E37,'3.7a (5)'!E37,)</f>
        <v>561</v>
      </c>
      <c r="F37" s="20">
        <f>SUM('3.7a (2)'!F37,'3.7a (3)'!F37,'3.7a (4)'!F37,'3.7a (5)'!F37,)</f>
        <v>113</v>
      </c>
      <c r="G37" s="20">
        <f>SUM('3.7a (2)'!G37,'3.7a (3)'!G37,'3.7a (4)'!G37,'3.7a (5)'!G37,)</f>
        <v>448</v>
      </c>
      <c r="I37" s="17"/>
    </row>
    <row r="38" spans="1:9" ht="15" customHeight="1" x14ac:dyDescent="0.25">
      <c r="B38" s="41" t="s">
        <v>40</v>
      </c>
      <c r="D38" s="2">
        <v>2023</v>
      </c>
      <c r="E38" s="20">
        <f>SUM('3.7a (2)'!E38,'3.7a (3)'!E38,'3.7a (4)'!E38,'3.7a (5)'!E38,)</f>
        <v>692</v>
      </c>
      <c r="F38" s="20">
        <f>SUM('3.7a (2)'!F38,'3.7a (3)'!F38,'3.7a (4)'!F38,'3.7a (5)'!F38,)</f>
        <v>90</v>
      </c>
      <c r="G38" s="20">
        <f>SUM('3.7a (2)'!G38,'3.7a (3)'!G38,'3.7a (4)'!G38,'3.7a (5)'!G38,)</f>
        <v>602</v>
      </c>
      <c r="I38" s="17"/>
    </row>
    <row r="39" spans="1:9" s="3" customFormat="1" ht="15" customHeight="1" x14ac:dyDescent="0.25">
      <c r="A39" s="1"/>
      <c r="D39" s="2">
        <v>2024</v>
      </c>
      <c r="E39" s="20">
        <f>SUM('3.7a (2)'!E39,'3.7a (3)'!E39,'3.7a (4)'!E39,'3.7a (5)'!E39,)</f>
        <v>784</v>
      </c>
      <c r="F39" s="20">
        <f>SUM('3.7a (2)'!F39,'3.7a (3)'!F39,'3.7a (4)'!F39,'3.7a (5)'!F39,)</f>
        <v>168</v>
      </c>
      <c r="G39" s="20">
        <f>SUM('3.7a (2)'!G39,'3.7a (3)'!G39,'3.7a (4)'!G39,'3.7a (5)'!G39,)</f>
        <v>616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5">
      <c r="A41" s="3"/>
      <c r="B41" s="26" t="s">
        <v>39</v>
      </c>
      <c r="D41" s="2">
        <v>2022</v>
      </c>
      <c r="E41" s="20">
        <f>SUM('3.7a (2)'!E41,'3.7a (3)'!E41,'3.7a (4)'!E41,'3.7a (5)'!E41,)</f>
        <v>364</v>
      </c>
      <c r="F41" s="20">
        <f>SUM('3.7a (2)'!F41,'3.7a (3)'!F41,'3.7a (4)'!F41,'3.7a (5)'!F41,)</f>
        <v>46</v>
      </c>
      <c r="G41" s="20">
        <f>SUM('3.7a (2)'!G41,'3.7a (3)'!G41,'3.7a (4)'!G41,'3.7a (5)'!G41,)</f>
        <v>318</v>
      </c>
      <c r="I41" s="17"/>
    </row>
    <row r="42" spans="1:9" ht="15" customHeight="1" x14ac:dyDescent="0.25">
      <c r="B42" s="41" t="s">
        <v>38</v>
      </c>
      <c r="D42" s="2">
        <v>2023</v>
      </c>
      <c r="E42" s="20">
        <f>SUM('3.7a (2)'!E42,'3.7a (3)'!E42,'3.7a (4)'!E42,'3.7a (5)'!E42,)</f>
        <v>408</v>
      </c>
      <c r="F42" s="20">
        <f>SUM('3.7a (2)'!F42,'3.7a (3)'!F42,'3.7a (4)'!F42,'3.7a (5)'!F42,)</f>
        <v>45</v>
      </c>
      <c r="G42" s="20">
        <f>SUM('3.7a (2)'!G42,'3.7a (3)'!G42,'3.7a (4)'!G42,'3.7a (5)'!G42,)</f>
        <v>363</v>
      </c>
      <c r="I42" s="17"/>
    </row>
    <row r="43" spans="1:9" ht="15" customHeight="1" x14ac:dyDescent="0.25">
      <c r="D43" s="2">
        <v>2024</v>
      </c>
      <c r="E43" s="20">
        <f>SUM('3.7a (2)'!E43,'3.7a (3)'!E43,'3.7a (4)'!E43,'3.7a (5)'!E43,)</f>
        <v>561</v>
      </c>
      <c r="F43" s="20">
        <f>SUM('3.7a (2)'!F43,'3.7a (3)'!F43,'3.7a (4)'!F43,'3.7a (5)'!F43,)</f>
        <v>61</v>
      </c>
      <c r="G43" s="20">
        <f>SUM('3.7a (2)'!G43,'3.7a (3)'!G43,'3.7a (4)'!G43,'3.7a (5)'!G43,)</f>
        <v>500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106</v>
      </c>
      <c r="D45" s="2">
        <v>2022</v>
      </c>
      <c r="E45" s="20">
        <f>SUM('3.7a (2)'!E45,'3.7a (3)'!E45,'3.7a (4)'!E45,'3.7a (5)'!E45,)</f>
        <v>1157</v>
      </c>
      <c r="F45" s="20">
        <f>SUM('3.7a (2)'!F45,'3.7a (3)'!F45,'3.7a (4)'!F45,'3.7a (5)'!F45,)</f>
        <v>46</v>
      </c>
      <c r="G45" s="20">
        <f>SUM('3.7a (2)'!G45,'3.7a (3)'!G45,'3.7a (4)'!G45,'3.7a (5)'!G45,)</f>
        <v>1111</v>
      </c>
      <c r="I45" s="17"/>
    </row>
    <row r="46" spans="1:9" ht="15" customHeight="1" x14ac:dyDescent="0.25">
      <c r="B46" s="41" t="s">
        <v>167</v>
      </c>
      <c r="D46" s="2">
        <v>2023</v>
      </c>
      <c r="E46" s="20">
        <f>SUM('3.7a (2)'!E46,'3.7a (3)'!E46,'3.7a (4)'!E46,'3.7a (5)'!E46,)</f>
        <v>1201</v>
      </c>
      <c r="F46" s="20">
        <f>SUM('3.7a (2)'!F46,'3.7a (3)'!F46,'3.7a (4)'!F46,'3.7a (5)'!F46,)</f>
        <v>61</v>
      </c>
      <c r="G46" s="20">
        <f>SUM('3.7a (2)'!G46,'3.7a (3)'!G46,'3.7a (4)'!G46,'3.7a (5)'!G46,)</f>
        <v>1140</v>
      </c>
      <c r="I46" s="17"/>
    </row>
    <row r="47" spans="1:9" ht="15" customHeight="1" x14ac:dyDescent="0.25">
      <c r="D47" s="2">
        <v>2024</v>
      </c>
      <c r="E47" s="20">
        <f>SUM('3.7a (2)'!E47,'3.7a (3)'!E47,'3.7a (4)'!E47,'3.7a (5)'!E47,)</f>
        <v>1327</v>
      </c>
      <c r="F47" s="20">
        <f>SUM('3.7a (2)'!F47,'3.7a (3)'!F47,'3.7a (4)'!F47,'3.7a (5)'!F47,)</f>
        <v>77</v>
      </c>
      <c r="G47" s="20">
        <f>SUM('3.7a (2)'!G47,'3.7a (3)'!G47,'3.7a (4)'!G47,'3.7a (5)'!G47,)</f>
        <v>1250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31E7-2246-483D-BD60-3FF5588FE485}">
  <dimension ref="A1:K50"/>
  <sheetViews>
    <sheetView showGridLines="0" view="pageBreakPreview" topLeftCell="A10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2.140625" style="3" customWidth="1"/>
    <col min="3" max="3" width="11.5703125" style="3" customWidth="1"/>
    <col min="4" max="7" width="18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156</v>
      </c>
      <c r="C11" s="36" t="s">
        <v>197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157</v>
      </c>
      <c r="C12" s="76" t="s">
        <v>198</v>
      </c>
      <c r="D12" s="76"/>
      <c r="E12" s="76"/>
      <c r="F12" s="76"/>
      <c r="G12" s="76"/>
      <c r="H12" s="76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47</v>
      </c>
      <c r="C15" s="51"/>
      <c r="D15" s="67" t="s">
        <v>26</v>
      </c>
      <c r="E15" s="74" t="s">
        <v>187</v>
      </c>
      <c r="F15" s="74"/>
      <c r="G15" s="74"/>
      <c r="H15" s="49"/>
    </row>
    <row r="16" spans="1:11" x14ac:dyDescent="0.25">
      <c r="A16" s="49"/>
      <c r="B16" s="55" t="s">
        <v>46</v>
      </c>
      <c r="C16" s="51"/>
      <c r="D16" s="56" t="s">
        <v>24</v>
      </c>
      <c r="E16" s="75" t="s">
        <v>188</v>
      </c>
      <c r="F16" s="75"/>
      <c r="G16" s="75"/>
      <c r="H16" s="49"/>
    </row>
    <row r="17" spans="1:11" ht="15.75" customHeight="1" x14ac:dyDescent="0.25">
      <c r="A17" s="49"/>
      <c r="B17" s="70"/>
      <c r="C17" s="70"/>
      <c r="D17" s="70"/>
      <c r="E17" s="53" t="s">
        <v>23</v>
      </c>
      <c r="F17" s="53" t="s">
        <v>22</v>
      </c>
      <c r="G17" s="53" t="s">
        <v>21</v>
      </c>
      <c r="H17" s="49"/>
    </row>
    <row r="18" spans="1:11" ht="15.75" customHeight="1" x14ac:dyDescent="0.25">
      <c r="A18" s="49"/>
      <c r="B18" s="70"/>
      <c r="C18" s="70"/>
      <c r="D18" s="70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>SUM(E25,E29,E33,E37,E41,E45)</f>
        <v>276</v>
      </c>
      <c r="F21" s="25" t="s">
        <v>2</v>
      </c>
      <c r="G21" s="25">
        <f t="shared" ref="G21" si="0">SUM(G25,G29,G33,G37,G41,G45)</f>
        <v>276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ref="E22:G23" si="1">SUM(E26,E30,E34,E38,E42,E46)</f>
        <v>282</v>
      </c>
      <c r="F22" s="25" t="s">
        <v>2</v>
      </c>
      <c r="G22" s="25">
        <f t="shared" si="1"/>
        <v>282</v>
      </c>
    </row>
    <row r="23" spans="1:11" ht="15" customHeight="1" x14ac:dyDescent="0.25">
      <c r="B23" s="26"/>
      <c r="C23" s="26"/>
      <c r="D23" s="24">
        <v>2024</v>
      </c>
      <c r="E23" s="25">
        <f t="shared" si="1"/>
        <v>266</v>
      </c>
      <c r="F23" s="25" t="s">
        <v>2</v>
      </c>
      <c r="G23" s="25">
        <f t="shared" si="1"/>
        <v>266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5">
      <c r="B25" s="26" t="s">
        <v>130</v>
      </c>
      <c r="D25" s="2">
        <v>2022</v>
      </c>
      <c r="E25" s="20">
        <f t="shared" ref="E25:E27" si="2">SUM(F25:G25)</f>
        <v>5</v>
      </c>
      <c r="F25" s="15" t="s">
        <v>2</v>
      </c>
      <c r="G25" s="15">
        <v>5</v>
      </c>
      <c r="I25" s="17"/>
    </row>
    <row r="26" spans="1:11" ht="15" customHeight="1" x14ac:dyDescent="0.25">
      <c r="B26" s="41" t="s">
        <v>131</v>
      </c>
      <c r="D26" s="2">
        <v>2023</v>
      </c>
      <c r="E26" s="20">
        <f t="shared" si="2"/>
        <v>2</v>
      </c>
      <c r="F26" s="15" t="s">
        <v>2</v>
      </c>
      <c r="G26" s="15">
        <v>2</v>
      </c>
      <c r="I26" s="17"/>
    </row>
    <row r="27" spans="1:11" ht="15" customHeight="1" x14ac:dyDescent="0.25">
      <c r="D27" s="2">
        <v>2024</v>
      </c>
      <c r="E27" s="20">
        <f t="shared" si="2"/>
        <v>4</v>
      </c>
      <c r="F27" s="15" t="s">
        <v>2</v>
      </c>
      <c r="G27" s="15">
        <v>4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26" t="s">
        <v>45</v>
      </c>
      <c r="D29" s="2">
        <v>2022</v>
      </c>
      <c r="E29" s="20">
        <f t="shared" ref="E29:E31" si="3">SUM(F29:G29)</f>
        <v>12</v>
      </c>
      <c r="F29" s="15" t="s">
        <v>2</v>
      </c>
      <c r="G29" s="15">
        <v>12</v>
      </c>
      <c r="I29" s="17"/>
    </row>
    <row r="30" spans="1:11" ht="15" customHeight="1" x14ac:dyDescent="0.25">
      <c r="B30" s="41" t="s">
        <v>44</v>
      </c>
      <c r="D30" s="2">
        <v>2023</v>
      </c>
      <c r="E30" s="20">
        <f t="shared" si="3"/>
        <v>13</v>
      </c>
      <c r="F30" s="15" t="s">
        <v>2</v>
      </c>
      <c r="G30" s="15">
        <v>13</v>
      </c>
      <c r="I30" s="17"/>
    </row>
    <row r="31" spans="1:11" ht="15" customHeight="1" x14ac:dyDescent="0.25">
      <c r="D31" s="2">
        <v>2024</v>
      </c>
      <c r="E31" s="20">
        <f t="shared" si="3"/>
        <v>14</v>
      </c>
      <c r="F31" s="15" t="s">
        <v>2</v>
      </c>
      <c r="G31" s="15">
        <v>14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5">
      <c r="B33" s="26" t="s">
        <v>43</v>
      </c>
      <c r="D33" s="2">
        <v>2022</v>
      </c>
      <c r="E33" s="20">
        <f t="shared" ref="E33:E35" si="4">SUM(F33:G33)</f>
        <v>54</v>
      </c>
      <c r="F33" s="15" t="s">
        <v>2</v>
      </c>
      <c r="G33" s="15">
        <v>54</v>
      </c>
      <c r="I33" s="17"/>
    </row>
    <row r="34" spans="1:9" ht="15" customHeight="1" x14ac:dyDescent="0.25">
      <c r="B34" s="41" t="s">
        <v>42</v>
      </c>
      <c r="D34" s="2">
        <v>2023</v>
      </c>
      <c r="E34" s="20">
        <f t="shared" si="4"/>
        <v>53</v>
      </c>
      <c r="F34" s="15" t="s">
        <v>2</v>
      </c>
      <c r="G34" s="15">
        <v>53</v>
      </c>
      <c r="I34" s="17"/>
    </row>
    <row r="35" spans="1:9" ht="15" customHeight="1" x14ac:dyDescent="0.25">
      <c r="D35" s="2">
        <v>2024</v>
      </c>
      <c r="E35" s="20">
        <f t="shared" si="4"/>
        <v>56</v>
      </c>
      <c r="F35" s="15" t="s">
        <v>2</v>
      </c>
      <c r="G35" s="15">
        <v>56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5">
      <c r="B37" s="26" t="s">
        <v>41</v>
      </c>
      <c r="D37" s="2">
        <v>2022</v>
      </c>
      <c r="E37" s="20">
        <f t="shared" ref="E37:E39" si="5">SUM(F37:G37)</f>
        <v>114</v>
      </c>
      <c r="F37" s="15" t="s">
        <v>2</v>
      </c>
      <c r="G37" s="15">
        <v>114</v>
      </c>
      <c r="I37" s="17"/>
    </row>
    <row r="38" spans="1:9" ht="15" customHeight="1" x14ac:dyDescent="0.25">
      <c r="B38" s="41" t="s">
        <v>40</v>
      </c>
      <c r="D38" s="2">
        <v>2023</v>
      </c>
      <c r="E38" s="20">
        <f t="shared" si="5"/>
        <v>130</v>
      </c>
      <c r="F38" s="15" t="s">
        <v>2</v>
      </c>
      <c r="G38" s="15">
        <v>130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5"/>
        <v>122</v>
      </c>
      <c r="F39" s="15" t="s">
        <v>2</v>
      </c>
      <c r="G39" s="15">
        <v>122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5">
      <c r="A41" s="3"/>
      <c r="B41" s="26" t="s">
        <v>39</v>
      </c>
      <c r="D41" s="2">
        <v>2022</v>
      </c>
      <c r="E41" s="20">
        <f t="shared" ref="E41:E43" si="6">SUM(F41:G41)</f>
        <v>61</v>
      </c>
      <c r="F41" s="15" t="s">
        <v>2</v>
      </c>
      <c r="G41" s="15">
        <v>61</v>
      </c>
      <c r="I41" s="17"/>
    </row>
    <row r="42" spans="1:9" ht="15" customHeight="1" x14ac:dyDescent="0.25">
      <c r="B42" s="41" t="s">
        <v>38</v>
      </c>
      <c r="D42" s="2">
        <v>2023</v>
      </c>
      <c r="E42" s="20">
        <f t="shared" si="6"/>
        <v>60</v>
      </c>
      <c r="F42" s="15" t="s">
        <v>2</v>
      </c>
      <c r="G42" s="15">
        <v>60</v>
      </c>
      <c r="I42" s="17"/>
    </row>
    <row r="43" spans="1:9" ht="15" customHeight="1" x14ac:dyDescent="0.25">
      <c r="D43" s="2">
        <v>2024</v>
      </c>
      <c r="E43" s="20">
        <f t="shared" si="6"/>
        <v>46</v>
      </c>
      <c r="F43" s="15" t="s">
        <v>2</v>
      </c>
      <c r="G43" s="15">
        <v>46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106</v>
      </c>
      <c r="D45" s="2">
        <v>2022</v>
      </c>
      <c r="E45" s="20">
        <f t="shared" ref="E45:E47" si="7">SUM(F45:G45)</f>
        <v>30</v>
      </c>
      <c r="F45" s="15" t="s">
        <v>2</v>
      </c>
      <c r="G45" s="15">
        <v>30</v>
      </c>
      <c r="I45" s="17"/>
    </row>
    <row r="46" spans="1:9" ht="15" customHeight="1" x14ac:dyDescent="0.25">
      <c r="B46" s="41" t="s">
        <v>167</v>
      </c>
      <c r="D46" s="2">
        <v>2023</v>
      </c>
      <c r="E46" s="20">
        <f t="shared" si="7"/>
        <v>24</v>
      </c>
      <c r="F46" s="15" t="s">
        <v>2</v>
      </c>
      <c r="G46" s="15">
        <v>24</v>
      </c>
      <c r="I46" s="17"/>
    </row>
    <row r="47" spans="1:9" ht="15" customHeight="1" x14ac:dyDescent="0.25">
      <c r="D47" s="2">
        <v>2024</v>
      </c>
      <c r="E47" s="20">
        <f t="shared" si="7"/>
        <v>24</v>
      </c>
      <c r="F47" s="15" t="s">
        <v>2</v>
      </c>
      <c r="G47" s="15">
        <v>24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3">
    <mergeCell ref="E15:G15"/>
    <mergeCell ref="E16:G16"/>
    <mergeCell ref="C12:H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FDFF-F811-4DE2-BCFA-BE7F7EDA2F65}">
  <dimension ref="A1:K50"/>
  <sheetViews>
    <sheetView showGridLines="0" view="pageBreakPreview" topLeftCell="A7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2.140625" style="3" customWidth="1"/>
    <col min="3" max="3" width="11.5703125" style="3" customWidth="1"/>
    <col min="4" max="7" width="18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156</v>
      </c>
      <c r="C11" s="36" t="s">
        <v>197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157</v>
      </c>
      <c r="C12" s="76" t="s">
        <v>198</v>
      </c>
      <c r="D12" s="76"/>
      <c r="E12" s="76"/>
      <c r="F12" s="76"/>
      <c r="G12" s="76"/>
      <c r="H12" s="76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47</v>
      </c>
      <c r="C15" s="51"/>
      <c r="D15" s="67" t="s">
        <v>26</v>
      </c>
      <c r="E15" s="74" t="s">
        <v>189</v>
      </c>
      <c r="F15" s="74"/>
      <c r="G15" s="74"/>
      <c r="H15" s="49"/>
    </row>
    <row r="16" spans="1:11" x14ac:dyDescent="0.25">
      <c r="A16" s="49"/>
      <c r="B16" s="55" t="s">
        <v>46</v>
      </c>
      <c r="C16" s="51"/>
      <c r="D16" s="56" t="s">
        <v>24</v>
      </c>
      <c r="E16" s="75" t="s">
        <v>190</v>
      </c>
      <c r="F16" s="75"/>
      <c r="G16" s="75"/>
      <c r="H16" s="49"/>
    </row>
    <row r="17" spans="1:11" ht="15.75" customHeight="1" x14ac:dyDescent="0.25">
      <c r="A17" s="49"/>
      <c r="B17" s="70"/>
      <c r="C17" s="70"/>
      <c r="D17" s="70"/>
      <c r="E17" s="53" t="s">
        <v>23</v>
      </c>
      <c r="F17" s="53" t="s">
        <v>22</v>
      </c>
      <c r="G17" s="53" t="s">
        <v>21</v>
      </c>
      <c r="H17" s="49"/>
    </row>
    <row r="18" spans="1:11" ht="15.75" customHeight="1" x14ac:dyDescent="0.25">
      <c r="A18" s="49"/>
      <c r="B18" s="70"/>
      <c r="C18" s="70"/>
      <c r="D18" s="70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>SUM(E25,E29,E33,E37,E41,E45)</f>
        <v>206</v>
      </c>
      <c r="F21" s="25">
        <f t="shared" ref="F21:G21" si="0">SUM(F25,F29,F33,F37,F41,F45)</f>
        <v>70</v>
      </c>
      <c r="G21" s="25">
        <f t="shared" si="0"/>
        <v>136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ref="E22:G23" si="1">SUM(E26,E30,E34,E38,E42,E46)</f>
        <v>210</v>
      </c>
      <c r="F22" s="25">
        <f t="shared" si="1"/>
        <v>75</v>
      </c>
      <c r="G22" s="25">
        <f t="shared" si="1"/>
        <v>135</v>
      </c>
    </row>
    <row r="23" spans="1:11" ht="15" customHeight="1" x14ac:dyDescent="0.25">
      <c r="B23" s="26"/>
      <c r="C23" s="26"/>
      <c r="D23" s="24">
        <v>2024</v>
      </c>
      <c r="E23" s="25">
        <f t="shared" si="1"/>
        <v>227</v>
      </c>
      <c r="F23" s="25">
        <f t="shared" si="1"/>
        <v>98</v>
      </c>
      <c r="G23" s="25">
        <f t="shared" si="1"/>
        <v>129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5">
      <c r="B25" s="26" t="s">
        <v>130</v>
      </c>
      <c r="D25" s="2">
        <v>2022</v>
      </c>
      <c r="E25" s="20">
        <f t="shared" ref="E25:E27" si="2">SUM(F25:G25)</f>
        <v>6</v>
      </c>
      <c r="F25" s="15">
        <v>2</v>
      </c>
      <c r="G25" s="15">
        <v>4</v>
      </c>
      <c r="I25" s="17"/>
    </row>
    <row r="26" spans="1:11" ht="15" customHeight="1" x14ac:dyDescent="0.25">
      <c r="B26" s="41" t="s">
        <v>131</v>
      </c>
      <c r="D26" s="2">
        <v>2023</v>
      </c>
      <c r="E26" s="20">
        <f t="shared" si="2"/>
        <v>3</v>
      </c>
      <c r="F26" s="15">
        <v>2</v>
      </c>
      <c r="G26" s="15">
        <v>1</v>
      </c>
      <c r="I26" s="17"/>
    </row>
    <row r="27" spans="1:11" ht="15" customHeight="1" x14ac:dyDescent="0.25">
      <c r="D27" s="2">
        <v>2024</v>
      </c>
      <c r="E27" s="20">
        <f t="shared" si="2"/>
        <v>7</v>
      </c>
      <c r="F27" s="15">
        <v>5</v>
      </c>
      <c r="G27" s="15">
        <v>2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26" t="s">
        <v>45</v>
      </c>
      <c r="D29" s="2">
        <v>2022</v>
      </c>
      <c r="E29" s="20">
        <f t="shared" ref="E29:E31" si="3">SUM(F29:G29)</f>
        <v>16</v>
      </c>
      <c r="F29" s="15">
        <v>11</v>
      </c>
      <c r="G29" s="15">
        <v>5</v>
      </c>
      <c r="I29" s="17"/>
    </row>
    <row r="30" spans="1:11" ht="15" customHeight="1" x14ac:dyDescent="0.25">
      <c r="B30" s="41" t="s">
        <v>44</v>
      </c>
      <c r="D30" s="2">
        <v>2023</v>
      </c>
      <c r="E30" s="20">
        <f t="shared" si="3"/>
        <v>11</v>
      </c>
      <c r="F30" s="15">
        <v>7</v>
      </c>
      <c r="G30" s="15">
        <v>4</v>
      </c>
      <c r="I30" s="17"/>
    </row>
    <row r="31" spans="1:11" ht="15" customHeight="1" x14ac:dyDescent="0.25">
      <c r="D31" s="2">
        <v>2024</v>
      </c>
      <c r="E31" s="20">
        <f t="shared" si="3"/>
        <v>10</v>
      </c>
      <c r="F31" s="15">
        <v>9</v>
      </c>
      <c r="G31" s="15">
        <v>1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5">
      <c r="B33" s="26" t="s">
        <v>43</v>
      </c>
      <c r="D33" s="2">
        <v>2022</v>
      </c>
      <c r="E33" s="20">
        <f t="shared" ref="E33:E35" si="4">SUM(F33:G33)</f>
        <v>9</v>
      </c>
      <c r="F33" s="15">
        <v>6</v>
      </c>
      <c r="G33" s="15">
        <v>3</v>
      </c>
      <c r="I33" s="17"/>
    </row>
    <row r="34" spans="1:9" ht="15" customHeight="1" x14ac:dyDescent="0.25">
      <c r="B34" s="41" t="s">
        <v>42</v>
      </c>
      <c r="D34" s="2">
        <v>2023</v>
      </c>
      <c r="E34" s="20">
        <f t="shared" si="4"/>
        <v>16</v>
      </c>
      <c r="F34" s="15">
        <v>6</v>
      </c>
      <c r="G34" s="15">
        <v>10</v>
      </c>
      <c r="I34" s="17"/>
    </row>
    <row r="35" spans="1:9" ht="15" customHeight="1" x14ac:dyDescent="0.25">
      <c r="D35" s="2">
        <v>2024</v>
      </c>
      <c r="E35" s="20">
        <f t="shared" si="4"/>
        <v>13</v>
      </c>
      <c r="F35" s="15">
        <v>10</v>
      </c>
      <c r="G35" s="15">
        <v>3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5">
      <c r="B37" s="26" t="s">
        <v>41</v>
      </c>
      <c r="D37" s="2">
        <v>2022</v>
      </c>
      <c r="E37" s="20">
        <f t="shared" ref="E37:E39" si="5">SUM(F37:G37)</f>
        <v>26</v>
      </c>
      <c r="F37" s="15">
        <v>16</v>
      </c>
      <c r="G37" s="15">
        <v>10</v>
      </c>
      <c r="I37" s="17"/>
    </row>
    <row r="38" spans="1:9" ht="15" customHeight="1" x14ac:dyDescent="0.25">
      <c r="B38" s="41" t="s">
        <v>40</v>
      </c>
      <c r="D38" s="2">
        <v>2023</v>
      </c>
      <c r="E38" s="20">
        <f t="shared" si="5"/>
        <v>26</v>
      </c>
      <c r="F38" s="15">
        <v>15</v>
      </c>
      <c r="G38" s="15">
        <v>11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5"/>
        <v>36</v>
      </c>
      <c r="F39" s="15">
        <v>24</v>
      </c>
      <c r="G39" s="15">
        <v>12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5">
      <c r="A41" s="3"/>
      <c r="B41" s="26" t="s">
        <v>39</v>
      </c>
      <c r="D41" s="2">
        <v>2022</v>
      </c>
      <c r="E41" s="20">
        <f t="shared" ref="E41:E43" si="6">SUM(F41:G41)</f>
        <v>6</v>
      </c>
      <c r="F41" s="15">
        <v>1</v>
      </c>
      <c r="G41" s="15">
        <v>5</v>
      </c>
      <c r="I41" s="17"/>
    </row>
    <row r="42" spans="1:9" ht="15" customHeight="1" x14ac:dyDescent="0.25">
      <c r="B42" s="41" t="s">
        <v>38</v>
      </c>
      <c r="D42" s="2">
        <v>2023</v>
      </c>
      <c r="E42" s="20">
        <f t="shared" si="6"/>
        <v>14</v>
      </c>
      <c r="F42" s="15">
        <v>5</v>
      </c>
      <c r="G42" s="15">
        <v>9</v>
      </c>
      <c r="I42" s="17"/>
    </row>
    <row r="43" spans="1:9" ht="15" customHeight="1" x14ac:dyDescent="0.25">
      <c r="D43" s="2">
        <v>2024</v>
      </c>
      <c r="E43" s="20">
        <f t="shared" si="6"/>
        <v>12</v>
      </c>
      <c r="F43" s="15">
        <v>3</v>
      </c>
      <c r="G43" s="15">
        <v>9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106</v>
      </c>
      <c r="D45" s="2">
        <v>2022</v>
      </c>
      <c r="E45" s="20">
        <f t="shared" ref="E45:E47" si="7">SUM(F45:G45)</f>
        <v>143</v>
      </c>
      <c r="F45" s="15">
        <v>34</v>
      </c>
      <c r="G45" s="15">
        <v>109</v>
      </c>
      <c r="I45" s="17"/>
    </row>
    <row r="46" spans="1:9" ht="15" customHeight="1" x14ac:dyDescent="0.25">
      <c r="B46" s="41" t="s">
        <v>167</v>
      </c>
      <c r="D46" s="2">
        <v>2023</v>
      </c>
      <c r="E46" s="20">
        <f t="shared" si="7"/>
        <v>140</v>
      </c>
      <c r="F46" s="15">
        <v>40</v>
      </c>
      <c r="G46" s="15">
        <v>100</v>
      </c>
      <c r="I46" s="17"/>
    </row>
    <row r="47" spans="1:9" ht="15" customHeight="1" x14ac:dyDescent="0.25">
      <c r="D47" s="2">
        <v>2024</v>
      </c>
      <c r="E47" s="20">
        <f t="shared" si="7"/>
        <v>149</v>
      </c>
      <c r="F47" s="15">
        <v>47</v>
      </c>
      <c r="G47" s="15">
        <v>102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3">
    <mergeCell ref="E15:G15"/>
    <mergeCell ref="E16:G16"/>
    <mergeCell ref="C12:H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5463-642D-45E5-AA55-113D2538A2A7}">
  <sheetPr codeName="Sheet2"/>
  <dimension ref="A1:L62"/>
  <sheetViews>
    <sheetView showGridLines="0" view="pageBreakPreview" zoomScaleNormal="90" zoomScaleSheetLayoutView="100" workbookViewId="0">
      <selection activeCell="C5" sqref="C5"/>
    </sheetView>
  </sheetViews>
  <sheetFormatPr defaultColWidth="9.140625" defaultRowHeight="13.5" x14ac:dyDescent="0.25"/>
  <cols>
    <col min="1" max="1" width="1.7109375" style="1" customWidth="1"/>
    <col min="2" max="2" width="12.28515625" style="3" customWidth="1"/>
    <col min="3" max="3" width="10.28515625" style="3" customWidth="1"/>
    <col min="4" max="4" width="14.140625" style="2" customWidth="1"/>
    <col min="5" max="7" width="19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s="35" customFormat="1" ht="15" customHeight="1" x14ac:dyDescent="0.25">
      <c r="B5" s="38" t="s">
        <v>65</v>
      </c>
      <c r="C5" s="36" t="s">
        <v>112</v>
      </c>
      <c r="D5" s="37"/>
      <c r="E5" s="37"/>
      <c r="F5" s="37"/>
      <c r="G5" s="37"/>
      <c r="H5" s="36"/>
    </row>
    <row r="6" spans="1:11" s="31" customFormat="1" ht="16.5" customHeight="1" x14ac:dyDescent="0.25">
      <c r="B6" s="34" t="s">
        <v>66</v>
      </c>
      <c r="C6" s="33" t="s">
        <v>67</v>
      </c>
      <c r="D6" s="32"/>
      <c r="E6" s="32"/>
      <c r="F6" s="32"/>
      <c r="G6" s="32"/>
    </row>
    <row r="7" spans="1:11" ht="8.1" customHeight="1" thickBot="1" x14ac:dyDescent="0.3"/>
    <row r="8" spans="1:11" ht="4.5" customHeight="1" thickTop="1" x14ac:dyDescent="0.25">
      <c r="A8" s="46"/>
      <c r="B8" s="47"/>
      <c r="C8" s="47"/>
      <c r="D8" s="48"/>
      <c r="E8" s="48"/>
      <c r="F8" s="48"/>
      <c r="G8" s="48"/>
      <c r="H8" s="46"/>
    </row>
    <row r="9" spans="1:11" ht="15" customHeight="1" x14ac:dyDescent="0.25">
      <c r="A9" s="49"/>
      <c r="B9" s="50" t="s">
        <v>47</v>
      </c>
      <c r="C9" s="51"/>
      <c r="D9" s="52" t="s">
        <v>26</v>
      </c>
      <c r="E9" s="53" t="s">
        <v>23</v>
      </c>
      <c r="F9" s="53" t="s">
        <v>22</v>
      </c>
      <c r="G9" s="53" t="s">
        <v>21</v>
      </c>
      <c r="H9" s="49"/>
    </row>
    <row r="10" spans="1:11" ht="15" customHeight="1" x14ac:dyDescent="0.25">
      <c r="A10" s="49"/>
      <c r="B10" s="55" t="s">
        <v>46</v>
      </c>
      <c r="C10" s="51"/>
      <c r="D10" s="56" t="s">
        <v>24</v>
      </c>
      <c r="E10" s="57" t="s">
        <v>20</v>
      </c>
      <c r="F10" s="57" t="s">
        <v>19</v>
      </c>
      <c r="G10" s="57" t="s">
        <v>18</v>
      </c>
      <c r="H10" s="49"/>
    </row>
    <row r="11" spans="1:11" s="14" customFormat="1" ht="8.1" customHeight="1" x14ac:dyDescent="0.25">
      <c r="A11" s="59"/>
      <c r="B11" s="60"/>
      <c r="C11" s="59"/>
      <c r="D11" s="61"/>
      <c r="E11" s="61"/>
      <c r="F11" s="61"/>
      <c r="G11" s="61"/>
      <c r="H11" s="59"/>
    </row>
    <row r="12" spans="1:11" ht="8.1" customHeight="1" x14ac:dyDescent="0.25">
      <c r="A12" s="14"/>
      <c r="B12" s="28"/>
      <c r="C12" s="28"/>
      <c r="D12" s="30"/>
      <c r="E12" s="30"/>
      <c r="F12" s="30"/>
      <c r="G12" s="30"/>
      <c r="H12" s="14"/>
      <c r="I12" s="29"/>
      <c r="J12" s="29"/>
      <c r="K12" s="29"/>
    </row>
    <row r="13" spans="1:11" ht="15" customHeight="1" x14ac:dyDescent="0.25">
      <c r="A13" s="14"/>
      <c r="B13" s="28" t="s">
        <v>23</v>
      </c>
      <c r="C13" s="27"/>
      <c r="D13" s="24">
        <v>2022</v>
      </c>
      <c r="E13" s="25">
        <f>SUM(E17,E21,E25,E29,E33,E37,E41,E45,E49,E53,E57)</f>
        <v>5884</v>
      </c>
      <c r="F13" s="25">
        <f t="shared" ref="F13:G15" si="0">SUM(F17,F21,F25,F29,F33,F37,F41,F45,F49,F53,F57)</f>
        <v>370</v>
      </c>
      <c r="G13" s="25">
        <f t="shared" si="0"/>
        <v>5514</v>
      </c>
      <c r="H13" s="14"/>
    </row>
    <row r="14" spans="1:11" ht="15" customHeight="1" x14ac:dyDescent="0.25">
      <c r="B14" s="41" t="s">
        <v>20</v>
      </c>
      <c r="C14" s="26"/>
      <c r="D14" s="24">
        <v>2023</v>
      </c>
      <c r="E14" s="25">
        <f t="shared" ref="E14:E15" si="1">SUM(E18,E22,E26,E30,E34,E38,E42,E46,E50,E54,E58)</f>
        <v>6791</v>
      </c>
      <c r="F14" s="25">
        <f t="shared" si="0"/>
        <v>391</v>
      </c>
      <c r="G14" s="25">
        <f t="shared" si="0"/>
        <v>6400</v>
      </c>
    </row>
    <row r="15" spans="1:11" ht="15" customHeight="1" x14ac:dyDescent="0.25">
      <c r="B15" s="26"/>
      <c r="C15" s="26"/>
      <c r="D15" s="24">
        <v>2024</v>
      </c>
      <c r="E15" s="25">
        <f t="shared" si="1"/>
        <v>7948</v>
      </c>
      <c r="F15" s="25">
        <f t="shared" si="0"/>
        <v>637</v>
      </c>
      <c r="G15" s="25">
        <f t="shared" si="0"/>
        <v>7311</v>
      </c>
      <c r="I15" s="17"/>
    </row>
    <row r="16" spans="1:11" ht="8.1" customHeight="1" x14ac:dyDescent="0.25">
      <c r="D16" s="24"/>
      <c r="E16" s="23"/>
      <c r="F16" s="23"/>
      <c r="G16" s="23"/>
      <c r="I16" s="17"/>
    </row>
    <row r="17" spans="1:9" ht="15" customHeight="1" x14ac:dyDescent="0.25">
      <c r="B17" s="26" t="s">
        <v>130</v>
      </c>
      <c r="D17" s="2">
        <v>2022</v>
      </c>
      <c r="E17" s="20">
        <f t="shared" ref="E17:E19" si="2">SUM(F17:G17)</f>
        <v>24</v>
      </c>
      <c r="F17" s="15">
        <v>3</v>
      </c>
      <c r="G17" s="15">
        <v>21</v>
      </c>
      <c r="I17" s="17"/>
    </row>
    <row r="18" spans="1:9" ht="15" customHeight="1" x14ac:dyDescent="0.25">
      <c r="B18" s="41" t="s">
        <v>131</v>
      </c>
      <c r="D18" s="2">
        <v>2023</v>
      </c>
      <c r="E18" s="20">
        <f t="shared" si="2"/>
        <v>19</v>
      </c>
      <c r="F18" s="15">
        <v>3</v>
      </c>
      <c r="G18" s="15">
        <v>16</v>
      </c>
      <c r="I18" s="17"/>
    </row>
    <row r="19" spans="1:9" ht="15" customHeight="1" x14ac:dyDescent="0.25">
      <c r="D19" s="2">
        <v>2024</v>
      </c>
      <c r="E19" s="20">
        <f t="shared" si="2"/>
        <v>34</v>
      </c>
      <c r="F19" s="15">
        <v>6</v>
      </c>
      <c r="G19" s="15">
        <v>28</v>
      </c>
      <c r="I19" s="17"/>
    </row>
    <row r="20" spans="1:9" ht="8.1" customHeight="1" x14ac:dyDescent="0.25">
      <c r="D20" s="19"/>
      <c r="E20" s="18"/>
      <c r="F20" s="18"/>
      <c r="G20" s="18"/>
      <c r="I20" s="17"/>
    </row>
    <row r="21" spans="1:9" ht="15" customHeight="1" x14ac:dyDescent="0.25">
      <c r="B21" s="26" t="s">
        <v>45</v>
      </c>
      <c r="D21" s="2">
        <v>2022</v>
      </c>
      <c r="E21" s="20">
        <f t="shared" ref="E21:E23" si="3">SUM(F21:G21)</f>
        <v>139</v>
      </c>
      <c r="F21" s="15">
        <v>22</v>
      </c>
      <c r="G21" s="15">
        <v>117</v>
      </c>
      <c r="I21" s="17"/>
    </row>
    <row r="22" spans="1:9" ht="15" customHeight="1" x14ac:dyDescent="0.25">
      <c r="B22" s="41" t="s">
        <v>44</v>
      </c>
      <c r="D22" s="2">
        <v>2023</v>
      </c>
      <c r="E22" s="20">
        <f t="shared" si="3"/>
        <v>156</v>
      </c>
      <c r="F22" s="15">
        <v>21</v>
      </c>
      <c r="G22" s="15">
        <v>135</v>
      </c>
      <c r="I22" s="17"/>
    </row>
    <row r="23" spans="1:9" ht="15" customHeight="1" x14ac:dyDescent="0.25">
      <c r="D23" s="2">
        <v>2024</v>
      </c>
      <c r="E23" s="20">
        <f t="shared" si="3"/>
        <v>213</v>
      </c>
      <c r="F23" s="15">
        <v>28</v>
      </c>
      <c r="G23" s="15">
        <v>185</v>
      </c>
      <c r="I23" s="17"/>
    </row>
    <row r="24" spans="1:9" ht="8.1" customHeight="1" x14ac:dyDescent="0.25">
      <c r="D24" s="19"/>
      <c r="E24" s="18"/>
      <c r="F24" s="18"/>
      <c r="G24" s="18"/>
      <c r="I24" s="17"/>
    </row>
    <row r="25" spans="1:9" ht="15" customHeight="1" x14ac:dyDescent="0.25">
      <c r="B25" s="26" t="s">
        <v>43</v>
      </c>
      <c r="D25" s="2">
        <v>2022</v>
      </c>
      <c r="E25" s="20">
        <f t="shared" ref="E25:E27" si="4">SUM(F25:G25)</f>
        <v>683</v>
      </c>
      <c r="F25" s="15">
        <v>79</v>
      </c>
      <c r="G25" s="15">
        <v>604</v>
      </c>
      <c r="I25" s="17"/>
    </row>
    <row r="26" spans="1:9" ht="15" customHeight="1" x14ac:dyDescent="0.25">
      <c r="B26" s="41" t="s">
        <v>42</v>
      </c>
      <c r="D26" s="2">
        <v>2023</v>
      </c>
      <c r="E26" s="20">
        <f t="shared" si="4"/>
        <v>945</v>
      </c>
      <c r="F26" s="15">
        <v>104</v>
      </c>
      <c r="G26" s="15">
        <v>841</v>
      </c>
      <c r="I26" s="17"/>
    </row>
    <row r="27" spans="1:9" ht="15" customHeight="1" x14ac:dyDescent="0.25">
      <c r="D27" s="2">
        <v>2024</v>
      </c>
      <c r="E27" s="20">
        <f t="shared" si="4"/>
        <v>985</v>
      </c>
      <c r="F27" s="15">
        <v>151</v>
      </c>
      <c r="G27" s="15">
        <v>834</v>
      </c>
      <c r="I27" s="17"/>
    </row>
    <row r="28" spans="1:9" ht="8.1" customHeight="1" x14ac:dyDescent="0.25">
      <c r="D28" s="19"/>
      <c r="E28" s="18"/>
      <c r="F28" s="18"/>
      <c r="G28" s="18"/>
      <c r="I28" s="17"/>
    </row>
    <row r="29" spans="1:9" ht="15" customHeight="1" x14ac:dyDescent="0.25">
      <c r="B29" s="26" t="s">
        <v>41</v>
      </c>
      <c r="D29" s="2">
        <v>2022</v>
      </c>
      <c r="E29" s="20">
        <f t="shared" ref="E29:E31" si="5">SUM(F29:G29)</f>
        <v>2327</v>
      </c>
      <c r="F29" s="15">
        <v>115</v>
      </c>
      <c r="G29" s="15">
        <v>2212</v>
      </c>
      <c r="I29" s="17"/>
    </row>
    <row r="30" spans="1:9" ht="15" customHeight="1" x14ac:dyDescent="0.25">
      <c r="B30" s="41" t="s">
        <v>40</v>
      </c>
      <c r="D30" s="2">
        <v>2023</v>
      </c>
      <c r="E30" s="20">
        <f t="shared" si="5"/>
        <v>2759</v>
      </c>
      <c r="F30" s="15">
        <v>94</v>
      </c>
      <c r="G30" s="15">
        <v>2665</v>
      </c>
      <c r="I30" s="17"/>
    </row>
    <row r="31" spans="1:9" s="3" customFormat="1" ht="15" customHeight="1" x14ac:dyDescent="0.25">
      <c r="A31" s="1"/>
      <c r="D31" s="2">
        <v>2024</v>
      </c>
      <c r="E31" s="20">
        <f t="shared" si="5"/>
        <v>3132</v>
      </c>
      <c r="F31" s="15">
        <v>187</v>
      </c>
      <c r="G31" s="15">
        <v>2945</v>
      </c>
      <c r="H31" s="1"/>
      <c r="I31" s="17"/>
    </row>
    <row r="32" spans="1:9" ht="8.1" customHeight="1" x14ac:dyDescent="0.25">
      <c r="D32" s="19"/>
      <c r="E32" s="18"/>
      <c r="F32" s="18"/>
      <c r="G32" s="18"/>
      <c r="I32" s="17"/>
    </row>
    <row r="33" spans="1:9" ht="15" customHeight="1" x14ac:dyDescent="0.25">
      <c r="A33" s="3"/>
      <c r="B33" s="26" t="s">
        <v>39</v>
      </c>
      <c r="D33" s="2">
        <v>2022</v>
      </c>
      <c r="E33" s="20">
        <f t="shared" ref="E33:E35" si="6">SUM(F33:G33)</f>
        <v>861</v>
      </c>
      <c r="F33" s="15">
        <v>48</v>
      </c>
      <c r="G33" s="15">
        <v>813</v>
      </c>
      <c r="I33" s="17"/>
    </row>
    <row r="34" spans="1:9" ht="15" customHeight="1" x14ac:dyDescent="0.25">
      <c r="B34" s="41" t="s">
        <v>38</v>
      </c>
      <c r="D34" s="2">
        <v>2023</v>
      </c>
      <c r="E34" s="20">
        <f t="shared" si="6"/>
        <v>1005</v>
      </c>
      <c r="F34" s="15">
        <v>47</v>
      </c>
      <c r="G34" s="15">
        <v>958</v>
      </c>
      <c r="I34" s="17"/>
    </row>
    <row r="35" spans="1:9" ht="15" customHeight="1" x14ac:dyDescent="0.25">
      <c r="D35" s="2">
        <v>2024</v>
      </c>
      <c r="E35" s="20">
        <f t="shared" si="6"/>
        <v>1293</v>
      </c>
      <c r="F35" s="15">
        <v>63</v>
      </c>
      <c r="G35" s="15">
        <v>1230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5">
      <c r="B37" s="26" t="s">
        <v>37</v>
      </c>
      <c r="D37" s="2">
        <v>2022</v>
      </c>
      <c r="E37" s="20">
        <f>SUM(F37:G37)</f>
        <v>1342</v>
      </c>
      <c r="F37" s="15">
        <v>59</v>
      </c>
      <c r="G37" s="15">
        <v>1283</v>
      </c>
      <c r="I37" s="17"/>
    </row>
    <row r="38" spans="1:9" ht="15" customHeight="1" x14ac:dyDescent="0.25">
      <c r="B38" s="41" t="s">
        <v>36</v>
      </c>
      <c r="D38" s="2">
        <v>2023</v>
      </c>
      <c r="E38" s="20">
        <f t="shared" ref="E38:E59" si="7">SUM(F38:G38)</f>
        <v>1375</v>
      </c>
      <c r="F38" s="15">
        <v>74</v>
      </c>
      <c r="G38" s="15">
        <v>1301</v>
      </c>
      <c r="I38" s="17"/>
    </row>
    <row r="39" spans="1:9" ht="15" customHeight="1" x14ac:dyDescent="0.25">
      <c r="D39" s="2">
        <v>2024</v>
      </c>
      <c r="E39" s="20">
        <f t="shared" si="7"/>
        <v>1586</v>
      </c>
      <c r="F39" s="15">
        <v>112</v>
      </c>
      <c r="G39" s="15">
        <v>1474</v>
      </c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5">
      <c r="B41" s="26" t="s">
        <v>35</v>
      </c>
      <c r="D41" s="2">
        <v>2022</v>
      </c>
      <c r="E41" s="20">
        <f t="shared" si="7"/>
        <v>333</v>
      </c>
      <c r="F41" s="15">
        <v>23</v>
      </c>
      <c r="G41" s="15">
        <v>310</v>
      </c>
      <c r="I41" s="17"/>
    </row>
    <row r="42" spans="1:9" ht="15" customHeight="1" x14ac:dyDescent="0.25">
      <c r="B42" s="41" t="s">
        <v>34</v>
      </c>
      <c r="D42" s="2">
        <v>2023</v>
      </c>
      <c r="E42" s="20">
        <f t="shared" si="7"/>
        <v>338</v>
      </c>
      <c r="F42" s="15">
        <v>21</v>
      </c>
      <c r="G42" s="15">
        <v>317</v>
      </c>
      <c r="I42" s="17"/>
    </row>
    <row r="43" spans="1:9" ht="15" customHeight="1" x14ac:dyDescent="0.25">
      <c r="D43" s="2">
        <v>2024</v>
      </c>
      <c r="E43" s="20">
        <f t="shared" si="7"/>
        <v>464</v>
      </c>
      <c r="F43" s="15">
        <v>53</v>
      </c>
      <c r="G43" s="15">
        <v>411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5">
      <c r="B45" s="26" t="s">
        <v>33</v>
      </c>
      <c r="D45" s="2">
        <v>2022</v>
      </c>
      <c r="E45" s="20">
        <f t="shared" si="7"/>
        <v>115</v>
      </c>
      <c r="F45" s="15">
        <v>11</v>
      </c>
      <c r="G45" s="15">
        <v>104</v>
      </c>
      <c r="I45" s="17"/>
    </row>
    <row r="46" spans="1:9" ht="15" customHeight="1" x14ac:dyDescent="0.25">
      <c r="B46" s="41" t="s">
        <v>32</v>
      </c>
      <c r="D46" s="2">
        <v>2023</v>
      </c>
      <c r="E46" s="20">
        <f t="shared" si="7"/>
        <v>127</v>
      </c>
      <c r="F46" s="15">
        <v>13</v>
      </c>
      <c r="G46" s="15">
        <v>114</v>
      </c>
      <c r="I46" s="17"/>
    </row>
    <row r="47" spans="1:9" ht="15" customHeight="1" x14ac:dyDescent="0.25">
      <c r="D47" s="2">
        <v>2024</v>
      </c>
      <c r="E47" s="20">
        <f t="shared" si="7"/>
        <v>168</v>
      </c>
      <c r="F47" s="15">
        <v>25</v>
      </c>
      <c r="G47" s="15">
        <v>143</v>
      </c>
      <c r="I47" s="17"/>
    </row>
    <row r="48" spans="1:9" ht="8.1" customHeight="1" x14ac:dyDescent="0.25">
      <c r="D48" s="19"/>
      <c r="E48" s="18"/>
      <c r="F48" s="18"/>
      <c r="G48" s="18"/>
      <c r="I48" s="17"/>
    </row>
    <row r="49" spans="1:12" ht="15" customHeight="1" x14ac:dyDescent="0.25">
      <c r="B49" s="26" t="s">
        <v>31</v>
      </c>
      <c r="D49" s="2">
        <v>2022</v>
      </c>
      <c r="E49" s="20">
        <f t="shared" si="7"/>
        <v>45</v>
      </c>
      <c r="F49" s="15">
        <v>7</v>
      </c>
      <c r="G49" s="15">
        <v>38</v>
      </c>
      <c r="I49" s="17"/>
    </row>
    <row r="50" spans="1:12" ht="15" customHeight="1" x14ac:dyDescent="0.25">
      <c r="B50" s="41" t="s">
        <v>30</v>
      </c>
      <c r="D50" s="2">
        <v>2023</v>
      </c>
      <c r="E50" s="20">
        <f t="shared" si="7"/>
        <v>45</v>
      </c>
      <c r="F50" s="15">
        <v>6</v>
      </c>
      <c r="G50" s="15">
        <v>39</v>
      </c>
      <c r="I50" s="17"/>
    </row>
    <row r="51" spans="1:12" ht="15" customHeight="1" x14ac:dyDescent="0.25">
      <c r="D51" s="2">
        <v>2024</v>
      </c>
      <c r="E51" s="20">
        <f t="shared" si="7"/>
        <v>49</v>
      </c>
      <c r="F51" s="15">
        <v>8</v>
      </c>
      <c r="G51" s="15">
        <v>41</v>
      </c>
      <c r="I51" s="17"/>
    </row>
    <row r="52" spans="1:12" ht="8.1" customHeight="1" x14ac:dyDescent="0.25">
      <c r="D52" s="19"/>
      <c r="E52" s="18"/>
      <c r="F52" s="18"/>
      <c r="G52" s="18"/>
      <c r="I52" s="17"/>
    </row>
    <row r="53" spans="1:12" ht="15" customHeight="1" x14ac:dyDescent="0.25">
      <c r="B53" s="26" t="s">
        <v>29</v>
      </c>
      <c r="D53" s="2">
        <v>2022</v>
      </c>
      <c r="E53" s="20">
        <f t="shared" si="7"/>
        <v>9</v>
      </c>
      <c r="F53" s="15">
        <v>1</v>
      </c>
      <c r="G53" s="15">
        <v>8</v>
      </c>
      <c r="I53" s="17"/>
      <c r="J53" s="18"/>
      <c r="K53" s="21"/>
      <c r="L53" s="22"/>
    </row>
    <row r="54" spans="1:12" ht="15" customHeight="1" x14ac:dyDescent="0.25">
      <c r="B54" s="41" t="s">
        <v>28</v>
      </c>
      <c r="D54" s="2">
        <v>2023</v>
      </c>
      <c r="E54" s="20">
        <f t="shared" si="7"/>
        <v>12</v>
      </c>
      <c r="F54" s="15">
        <v>5</v>
      </c>
      <c r="G54" s="15">
        <v>7</v>
      </c>
      <c r="I54" s="17"/>
      <c r="J54" s="18"/>
      <c r="K54" s="21"/>
      <c r="L54" s="21"/>
    </row>
    <row r="55" spans="1:12" ht="15" customHeight="1" x14ac:dyDescent="0.25">
      <c r="D55" s="2">
        <v>2024</v>
      </c>
      <c r="E55" s="20">
        <f t="shared" si="7"/>
        <v>10</v>
      </c>
      <c r="F55" s="15">
        <v>2</v>
      </c>
      <c r="G55" s="15">
        <v>8</v>
      </c>
      <c r="I55" s="17"/>
    </row>
    <row r="56" spans="1:12" ht="8.1" customHeight="1" x14ac:dyDescent="0.25">
      <c r="D56" s="19"/>
      <c r="E56" s="18"/>
      <c r="F56" s="18"/>
      <c r="G56" s="18"/>
      <c r="I56" s="17"/>
    </row>
    <row r="57" spans="1:12" ht="15" customHeight="1" x14ac:dyDescent="0.2">
      <c r="B57" s="42" t="s">
        <v>93</v>
      </c>
      <c r="D57" s="2">
        <v>2022</v>
      </c>
      <c r="E57" s="20">
        <f t="shared" si="7"/>
        <v>6</v>
      </c>
      <c r="F57" s="15">
        <v>2</v>
      </c>
      <c r="G57" s="15">
        <v>4</v>
      </c>
      <c r="I57" s="17"/>
    </row>
    <row r="58" spans="1:12" ht="15" customHeight="1" x14ac:dyDescent="0.25">
      <c r="B58" s="41" t="s">
        <v>166</v>
      </c>
      <c r="D58" s="2">
        <v>2023</v>
      </c>
      <c r="E58" s="20">
        <f t="shared" si="7"/>
        <v>10</v>
      </c>
      <c r="F58" s="15">
        <v>3</v>
      </c>
      <c r="G58" s="15">
        <v>7</v>
      </c>
      <c r="I58" s="17"/>
    </row>
    <row r="59" spans="1:12" ht="15" customHeight="1" x14ac:dyDescent="0.25">
      <c r="D59" s="2">
        <v>2024</v>
      </c>
      <c r="E59" s="20">
        <f t="shared" si="7"/>
        <v>14</v>
      </c>
      <c r="F59" s="15">
        <v>2</v>
      </c>
      <c r="G59" s="15">
        <v>12</v>
      </c>
      <c r="I59" s="17"/>
    </row>
    <row r="60" spans="1:12" ht="8.1" customHeight="1" thickBot="1" x14ac:dyDescent="0.3">
      <c r="A60" s="11"/>
      <c r="B60" s="13"/>
      <c r="C60" s="13"/>
      <c r="D60" s="12"/>
      <c r="E60" s="12"/>
      <c r="F60" s="12"/>
      <c r="G60" s="12"/>
      <c r="H60" s="11"/>
    </row>
    <row r="61" spans="1:12" s="9" customFormat="1" x14ac:dyDescent="0.25">
      <c r="A61" s="4"/>
      <c r="B61" s="7"/>
      <c r="C61" s="7"/>
      <c r="D61" s="6"/>
      <c r="E61" s="6"/>
      <c r="F61" s="6"/>
      <c r="G61" s="6"/>
      <c r="H61" s="10" t="s">
        <v>1</v>
      </c>
    </row>
    <row r="62" spans="1:12" s="4" customFormat="1" x14ac:dyDescent="0.25">
      <c r="A62" s="8"/>
      <c r="B62" s="7"/>
      <c r="C62" s="7"/>
      <c r="D62" s="6"/>
      <c r="E62" s="6"/>
      <c r="F62" s="6"/>
      <c r="G62" s="6"/>
      <c r="H62" s="5" t="s">
        <v>0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E067-3216-428F-984A-781E3B2B3621}">
  <dimension ref="A1:K50"/>
  <sheetViews>
    <sheetView showGridLines="0" view="pageBreakPreview" topLeftCell="A13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2.140625" style="3" customWidth="1"/>
    <col min="3" max="3" width="11.5703125" style="3" customWidth="1"/>
    <col min="4" max="7" width="18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156</v>
      </c>
      <c r="C11" s="36" t="s">
        <v>197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157</v>
      </c>
      <c r="C12" s="76" t="s">
        <v>198</v>
      </c>
      <c r="D12" s="76"/>
      <c r="E12" s="76"/>
      <c r="F12" s="76"/>
      <c r="G12" s="76"/>
      <c r="H12" s="76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47</v>
      </c>
      <c r="C15" s="51"/>
      <c r="D15" s="67" t="s">
        <v>26</v>
      </c>
      <c r="E15" s="74" t="s">
        <v>191</v>
      </c>
      <c r="F15" s="74"/>
      <c r="G15" s="74"/>
      <c r="H15" s="49"/>
    </row>
    <row r="16" spans="1:11" x14ac:dyDescent="0.25">
      <c r="A16" s="49"/>
      <c r="B16" s="55" t="s">
        <v>46</v>
      </c>
      <c r="C16" s="51"/>
      <c r="D16" s="56" t="s">
        <v>24</v>
      </c>
      <c r="E16" s="75" t="s">
        <v>192</v>
      </c>
      <c r="F16" s="75"/>
      <c r="G16" s="75"/>
      <c r="H16" s="49"/>
    </row>
    <row r="17" spans="1:11" ht="15.75" customHeight="1" x14ac:dyDescent="0.25">
      <c r="A17" s="49"/>
      <c r="B17" s="70"/>
      <c r="C17" s="70"/>
      <c r="D17" s="70"/>
      <c r="E17" s="53" t="s">
        <v>23</v>
      </c>
      <c r="F17" s="53" t="s">
        <v>22</v>
      </c>
      <c r="G17" s="53" t="s">
        <v>21</v>
      </c>
      <c r="H17" s="49"/>
    </row>
    <row r="18" spans="1:11" ht="15.75" customHeight="1" x14ac:dyDescent="0.25">
      <c r="A18" s="49"/>
      <c r="B18" s="70"/>
      <c r="C18" s="70"/>
      <c r="D18" s="70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>SUM(E25,E29,E33,E37,E41,E45)</f>
        <v>995</v>
      </c>
      <c r="F21" s="25">
        <f t="shared" ref="F21:G21" si="0">SUM(F25,F29,F33,F37,F41,F45)</f>
        <v>12</v>
      </c>
      <c r="G21" s="25">
        <f t="shared" si="0"/>
        <v>983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ref="E22:G23" si="1">SUM(E26,E30,E34,E38,E42,E46)</f>
        <v>1048</v>
      </c>
      <c r="F22" s="25">
        <f t="shared" si="1"/>
        <v>21</v>
      </c>
      <c r="G22" s="25">
        <f t="shared" si="1"/>
        <v>1027</v>
      </c>
    </row>
    <row r="23" spans="1:11" ht="15" customHeight="1" x14ac:dyDescent="0.25">
      <c r="B23" s="26"/>
      <c r="C23" s="26"/>
      <c r="D23" s="24">
        <v>2024</v>
      </c>
      <c r="E23" s="25">
        <f t="shared" si="1"/>
        <v>1154</v>
      </c>
      <c r="F23" s="25">
        <f t="shared" si="1"/>
        <v>30</v>
      </c>
      <c r="G23" s="25">
        <f t="shared" si="1"/>
        <v>1124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5">
      <c r="B25" s="26" t="s">
        <v>130</v>
      </c>
      <c r="D25" s="2">
        <v>2022</v>
      </c>
      <c r="E25" s="20">
        <f t="shared" ref="E25" si="2">SUM(F25:G25)</f>
        <v>1</v>
      </c>
      <c r="F25" s="15" t="s">
        <v>2</v>
      </c>
      <c r="G25" s="15">
        <v>1</v>
      </c>
      <c r="I25" s="17"/>
    </row>
    <row r="26" spans="1:11" ht="15" customHeight="1" x14ac:dyDescent="0.25">
      <c r="B26" s="41" t="s">
        <v>131</v>
      </c>
      <c r="D26" s="2">
        <v>2023</v>
      </c>
      <c r="E26" s="15" t="s">
        <v>2</v>
      </c>
      <c r="F26" s="15" t="s">
        <v>2</v>
      </c>
      <c r="G26" s="15" t="s">
        <v>2</v>
      </c>
      <c r="I26" s="17"/>
    </row>
    <row r="27" spans="1:11" ht="15" customHeight="1" x14ac:dyDescent="0.25">
      <c r="D27" s="2">
        <v>2024</v>
      </c>
      <c r="E27" s="15" t="s">
        <v>2</v>
      </c>
      <c r="F27" s="15" t="s">
        <v>2</v>
      </c>
      <c r="G27" s="15" t="s">
        <v>2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26" t="s">
        <v>45</v>
      </c>
      <c r="D29" s="2">
        <v>2022</v>
      </c>
      <c r="E29" s="15" t="s">
        <v>2</v>
      </c>
      <c r="F29" s="15" t="s">
        <v>2</v>
      </c>
      <c r="G29" s="15" t="s">
        <v>2</v>
      </c>
      <c r="I29" s="17"/>
    </row>
    <row r="30" spans="1:11" ht="15" customHeight="1" x14ac:dyDescent="0.25">
      <c r="B30" s="41" t="s">
        <v>44</v>
      </c>
      <c r="D30" s="2">
        <v>2023</v>
      </c>
      <c r="E30" s="15" t="s">
        <v>2</v>
      </c>
      <c r="F30" s="15" t="s">
        <v>2</v>
      </c>
      <c r="G30" s="15" t="s">
        <v>2</v>
      </c>
      <c r="I30" s="17"/>
    </row>
    <row r="31" spans="1:11" ht="15" customHeight="1" x14ac:dyDescent="0.25">
      <c r="D31" s="2">
        <v>2024</v>
      </c>
      <c r="E31" s="15" t="s">
        <v>2</v>
      </c>
      <c r="F31" s="15" t="s">
        <v>2</v>
      </c>
      <c r="G31" s="15" t="s">
        <v>2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5">
      <c r="B33" s="26" t="s">
        <v>43</v>
      </c>
      <c r="D33" s="2">
        <v>2022</v>
      </c>
      <c r="E33" s="20">
        <f t="shared" ref="E33" si="3">SUM(F33:G33)</f>
        <v>1</v>
      </c>
      <c r="F33" s="15" t="s">
        <v>2</v>
      </c>
      <c r="G33" s="15">
        <v>1</v>
      </c>
      <c r="I33" s="17"/>
    </row>
    <row r="34" spans="1:9" ht="15" customHeight="1" x14ac:dyDescent="0.25">
      <c r="B34" s="41" t="s">
        <v>42</v>
      </c>
      <c r="D34" s="2">
        <v>2023</v>
      </c>
      <c r="E34" s="15" t="s">
        <v>2</v>
      </c>
      <c r="F34" s="15" t="s">
        <v>2</v>
      </c>
      <c r="G34" s="15" t="s">
        <v>2</v>
      </c>
      <c r="I34" s="17"/>
    </row>
    <row r="35" spans="1:9" ht="15" customHeight="1" x14ac:dyDescent="0.25">
      <c r="D35" s="2">
        <v>2024</v>
      </c>
      <c r="E35" s="15" t="s">
        <v>2</v>
      </c>
      <c r="F35" s="15" t="s">
        <v>2</v>
      </c>
      <c r="G35" s="15" t="s">
        <v>2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5">
      <c r="B37" s="26" t="s">
        <v>41</v>
      </c>
      <c r="D37" s="2">
        <v>2022</v>
      </c>
      <c r="E37" s="20">
        <f t="shared" ref="E37:E38" si="4">SUM(F37:G37)</f>
        <v>3</v>
      </c>
      <c r="F37" s="15" t="s">
        <v>2</v>
      </c>
      <c r="G37" s="15">
        <v>3</v>
      </c>
      <c r="I37" s="17"/>
    </row>
    <row r="38" spans="1:9" ht="15" customHeight="1" x14ac:dyDescent="0.25">
      <c r="B38" s="41" t="s">
        <v>40</v>
      </c>
      <c r="D38" s="2">
        <v>2023</v>
      </c>
      <c r="E38" s="20">
        <f t="shared" si="4"/>
        <v>1</v>
      </c>
      <c r="F38" s="15" t="s">
        <v>2</v>
      </c>
      <c r="G38" s="15">
        <v>1</v>
      </c>
      <c r="I38" s="17"/>
    </row>
    <row r="39" spans="1:9" s="3" customFormat="1" ht="15" customHeight="1" x14ac:dyDescent="0.25">
      <c r="A39" s="1"/>
      <c r="D39" s="2">
        <v>2024</v>
      </c>
      <c r="E39" s="15" t="s">
        <v>2</v>
      </c>
      <c r="F39" s="15" t="s">
        <v>2</v>
      </c>
      <c r="G39" s="15" t="s">
        <v>2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5">
      <c r="A41" s="3"/>
      <c r="B41" s="26" t="s">
        <v>39</v>
      </c>
      <c r="D41" s="2">
        <v>2022</v>
      </c>
      <c r="E41" s="20">
        <f t="shared" ref="E41:E42" si="5">SUM(F41:G41)</f>
        <v>6</v>
      </c>
      <c r="F41" s="15" t="s">
        <v>2</v>
      </c>
      <c r="G41" s="15">
        <v>6</v>
      </c>
      <c r="I41" s="17"/>
    </row>
    <row r="42" spans="1:9" ht="15" customHeight="1" x14ac:dyDescent="0.25">
      <c r="B42" s="41" t="s">
        <v>38</v>
      </c>
      <c r="D42" s="2">
        <v>2023</v>
      </c>
      <c r="E42" s="20">
        <f t="shared" si="5"/>
        <v>10</v>
      </c>
      <c r="F42" s="15" t="s">
        <v>2</v>
      </c>
      <c r="G42" s="15">
        <v>10</v>
      </c>
      <c r="I42" s="17"/>
    </row>
    <row r="43" spans="1:9" ht="15" customHeight="1" x14ac:dyDescent="0.25">
      <c r="D43" s="2">
        <v>2024</v>
      </c>
      <c r="E43" s="15" t="s">
        <v>2</v>
      </c>
      <c r="F43" s="15" t="s">
        <v>2</v>
      </c>
      <c r="G43" s="15" t="s">
        <v>2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106</v>
      </c>
      <c r="D45" s="2">
        <v>2022</v>
      </c>
      <c r="E45" s="20">
        <f t="shared" ref="E45:E47" si="6">SUM(F45:G45)</f>
        <v>984</v>
      </c>
      <c r="F45" s="15">
        <v>12</v>
      </c>
      <c r="G45" s="15">
        <v>972</v>
      </c>
      <c r="I45" s="17"/>
    </row>
    <row r="46" spans="1:9" ht="15" customHeight="1" x14ac:dyDescent="0.25">
      <c r="B46" s="41" t="s">
        <v>167</v>
      </c>
      <c r="D46" s="2">
        <v>2023</v>
      </c>
      <c r="E46" s="20">
        <f t="shared" si="6"/>
        <v>1037</v>
      </c>
      <c r="F46" s="15">
        <v>21</v>
      </c>
      <c r="G46" s="15">
        <v>1016</v>
      </c>
      <c r="I46" s="17"/>
    </row>
    <row r="47" spans="1:9" ht="15" customHeight="1" x14ac:dyDescent="0.25">
      <c r="D47" s="2">
        <v>2024</v>
      </c>
      <c r="E47" s="20">
        <f t="shared" si="6"/>
        <v>1154</v>
      </c>
      <c r="F47" s="15">
        <v>30</v>
      </c>
      <c r="G47" s="15">
        <v>1124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3">
    <mergeCell ref="E15:G15"/>
    <mergeCell ref="E16:G16"/>
    <mergeCell ref="C12:H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8A54-E5DE-4514-8BE8-7FC62AEE8617}">
  <dimension ref="A1:K50"/>
  <sheetViews>
    <sheetView showGridLines="0" view="pageBreakPreview" topLeftCell="A10" zoomScaleNormal="90" zoomScaleSheetLayoutView="100" workbookViewId="0">
      <selection activeCell="B45" sqref="B45:B46"/>
    </sheetView>
  </sheetViews>
  <sheetFormatPr defaultColWidth="9.140625" defaultRowHeight="13.5" x14ac:dyDescent="0.25"/>
  <cols>
    <col min="1" max="1" width="1.7109375" style="1" customWidth="1"/>
    <col min="2" max="2" width="12.140625" style="3" customWidth="1"/>
    <col min="3" max="3" width="11.5703125" style="3" customWidth="1"/>
    <col min="4" max="7" width="18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156</v>
      </c>
      <c r="C11" s="36" t="s">
        <v>197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157</v>
      </c>
      <c r="C12" s="76" t="s">
        <v>198</v>
      </c>
      <c r="D12" s="76"/>
      <c r="E12" s="76"/>
      <c r="F12" s="76"/>
      <c r="G12" s="76"/>
      <c r="H12" s="76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47</v>
      </c>
      <c r="C15" s="51"/>
      <c r="D15" s="67" t="s">
        <v>26</v>
      </c>
      <c r="E15" s="74" t="s">
        <v>194</v>
      </c>
      <c r="F15" s="74"/>
      <c r="G15" s="74"/>
      <c r="H15" s="49"/>
    </row>
    <row r="16" spans="1:11" x14ac:dyDescent="0.25">
      <c r="A16" s="49"/>
      <c r="B16" s="55" t="s">
        <v>46</v>
      </c>
      <c r="C16" s="51"/>
      <c r="D16" s="56" t="s">
        <v>24</v>
      </c>
      <c r="E16" s="75" t="s">
        <v>193</v>
      </c>
      <c r="F16" s="75"/>
      <c r="G16" s="75"/>
      <c r="H16" s="49"/>
    </row>
    <row r="17" spans="1:11" ht="15.75" customHeight="1" x14ac:dyDescent="0.25">
      <c r="A17" s="49"/>
      <c r="B17" s="70"/>
      <c r="C17" s="70"/>
      <c r="D17" s="70"/>
      <c r="E17" s="53" t="s">
        <v>23</v>
      </c>
      <c r="F17" s="53" t="s">
        <v>22</v>
      </c>
      <c r="G17" s="53" t="s">
        <v>21</v>
      </c>
      <c r="H17" s="49"/>
    </row>
    <row r="18" spans="1:11" ht="15.75" customHeight="1" x14ac:dyDescent="0.25">
      <c r="A18" s="49"/>
      <c r="B18" s="70"/>
      <c r="C18" s="70"/>
      <c r="D18" s="70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>SUM(E25,E29,E33,E37,E41,E45)</f>
        <v>1149</v>
      </c>
      <c r="F21" s="25">
        <f t="shared" ref="F21:G21" si="0">SUM(F25,F29,F33,F37,F41,F45)</f>
        <v>225</v>
      </c>
      <c r="G21" s="25">
        <f t="shared" si="0"/>
        <v>924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ref="E22:G23" si="1">SUM(E26,E30,E34,E38,E42,E46)</f>
        <v>1490</v>
      </c>
      <c r="F22" s="25">
        <f t="shared" si="1"/>
        <v>217</v>
      </c>
      <c r="G22" s="25">
        <f t="shared" si="1"/>
        <v>1273</v>
      </c>
    </row>
    <row r="23" spans="1:11" ht="15" customHeight="1" x14ac:dyDescent="0.25">
      <c r="B23" s="26"/>
      <c r="C23" s="26"/>
      <c r="D23" s="24">
        <v>2024</v>
      </c>
      <c r="E23" s="25">
        <f t="shared" si="1"/>
        <v>1838</v>
      </c>
      <c r="F23" s="25">
        <f t="shared" si="1"/>
        <v>355</v>
      </c>
      <c r="G23" s="25">
        <f t="shared" si="1"/>
        <v>1483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5">
      <c r="B25" s="26" t="s">
        <v>130</v>
      </c>
      <c r="D25" s="2">
        <v>2022</v>
      </c>
      <c r="E25" s="20">
        <f t="shared" ref="E25:E27" si="2">SUM(F25:G25)</f>
        <v>6</v>
      </c>
      <c r="F25" s="15">
        <v>1</v>
      </c>
      <c r="G25" s="15">
        <v>5</v>
      </c>
      <c r="I25" s="17"/>
    </row>
    <row r="26" spans="1:11" ht="15" customHeight="1" x14ac:dyDescent="0.25">
      <c r="B26" s="41" t="s">
        <v>131</v>
      </c>
      <c r="D26" s="2">
        <v>2023</v>
      </c>
      <c r="E26" s="20">
        <f t="shared" si="2"/>
        <v>4</v>
      </c>
      <c r="F26" s="15">
        <v>1</v>
      </c>
      <c r="G26" s="15">
        <v>3</v>
      </c>
      <c r="I26" s="17"/>
    </row>
    <row r="27" spans="1:11" ht="15" customHeight="1" x14ac:dyDescent="0.25">
      <c r="D27" s="2">
        <v>2024</v>
      </c>
      <c r="E27" s="20">
        <f t="shared" si="2"/>
        <v>5</v>
      </c>
      <c r="F27" s="15">
        <v>1</v>
      </c>
      <c r="G27" s="15">
        <v>4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26" t="s">
        <v>45</v>
      </c>
      <c r="D29" s="2">
        <v>2022</v>
      </c>
      <c r="E29" s="20">
        <f t="shared" ref="E29:E31" si="3">SUM(F29:G29)</f>
        <v>83</v>
      </c>
      <c r="F29" s="15">
        <v>11</v>
      </c>
      <c r="G29" s="15">
        <v>72</v>
      </c>
      <c r="I29" s="17"/>
    </row>
    <row r="30" spans="1:11" ht="15" customHeight="1" x14ac:dyDescent="0.25">
      <c r="B30" s="41" t="s">
        <v>44</v>
      </c>
      <c r="D30" s="2">
        <v>2023</v>
      </c>
      <c r="E30" s="20">
        <f t="shared" si="3"/>
        <v>103</v>
      </c>
      <c r="F30" s="15">
        <v>14</v>
      </c>
      <c r="G30" s="15">
        <v>89</v>
      </c>
      <c r="I30" s="17"/>
    </row>
    <row r="31" spans="1:11" ht="15" customHeight="1" x14ac:dyDescent="0.25">
      <c r="D31" s="2">
        <v>2024</v>
      </c>
      <c r="E31" s="20">
        <f t="shared" si="3"/>
        <v>136</v>
      </c>
      <c r="F31" s="15">
        <v>16</v>
      </c>
      <c r="G31" s="15">
        <v>120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5">
      <c r="B33" s="26" t="s">
        <v>43</v>
      </c>
      <c r="D33" s="2">
        <v>2022</v>
      </c>
      <c r="E33" s="20">
        <f t="shared" ref="E33:E35" si="4">SUM(F33:G33)</f>
        <v>351</v>
      </c>
      <c r="F33" s="15">
        <v>71</v>
      </c>
      <c r="G33" s="15">
        <v>280</v>
      </c>
      <c r="I33" s="17"/>
    </row>
    <row r="34" spans="1:9" ht="15" customHeight="1" x14ac:dyDescent="0.25">
      <c r="B34" s="41" t="s">
        <v>42</v>
      </c>
      <c r="D34" s="2">
        <v>2023</v>
      </c>
      <c r="E34" s="20">
        <f t="shared" si="4"/>
        <v>524</v>
      </c>
      <c r="F34" s="15">
        <v>87</v>
      </c>
      <c r="G34" s="15">
        <v>437</v>
      </c>
      <c r="I34" s="17"/>
    </row>
    <row r="35" spans="1:9" ht="15" customHeight="1" x14ac:dyDescent="0.25">
      <c r="D35" s="2">
        <v>2024</v>
      </c>
      <c r="E35" s="20">
        <f t="shared" si="4"/>
        <v>568</v>
      </c>
      <c r="F35" s="15">
        <v>136</v>
      </c>
      <c r="G35" s="15">
        <v>432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5">
      <c r="B37" s="26" t="s">
        <v>41</v>
      </c>
      <c r="D37" s="2">
        <v>2022</v>
      </c>
      <c r="E37" s="20">
        <f t="shared" ref="E37:E39" si="5">SUM(F37:G37)</f>
        <v>418</v>
      </c>
      <c r="F37" s="15">
        <v>97</v>
      </c>
      <c r="G37" s="15">
        <v>321</v>
      </c>
      <c r="I37" s="17"/>
    </row>
    <row r="38" spans="1:9" ht="15" customHeight="1" x14ac:dyDescent="0.25">
      <c r="B38" s="41" t="s">
        <v>40</v>
      </c>
      <c r="D38" s="2">
        <v>2023</v>
      </c>
      <c r="E38" s="20">
        <f t="shared" si="5"/>
        <v>535</v>
      </c>
      <c r="F38" s="15">
        <v>75</v>
      </c>
      <c r="G38" s="15">
        <v>460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5"/>
        <v>626</v>
      </c>
      <c r="F39" s="15">
        <v>144</v>
      </c>
      <c r="G39" s="15">
        <v>482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5">
      <c r="A41" s="3"/>
      <c r="B41" s="26" t="s">
        <v>39</v>
      </c>
      <c r="D41" s="2">
        <v>2022</v>
      </c>
      <c r="E41" s="20">
        <f t="shared" ref="E41:E43" si="6">SUM(F41:G41)</f>
        <v>291</v>
      </c>
      <c r="F41" s="15">
        <v>45</v>
      </c>
      <c r="G41" s="15">
        <v>246</v>
      </c>
      <c r="I41" s="17"/>
    </row>
    <row r="42" spans="1:9" ht="15" customHeight="1" x14ac:dyDescent="0.25">
      <c r="B42" s="41" t="s">
        <v>38</v>
      </c>
      <c r="D42" s="2">
        <v>2023</v>
      </c>
      <c r="E42" s="20">
        <f t="shared" si="6"/>
        <v>324</v>
      </c>
      <c r="F42" s="15">
        <v>40</v>
      </c>
      <c r="G42" s="15">
        <v>284</v>
      </c>
      <c r="I42" s="17"/>
    </row>
    <row r="43" spans="1:9" ht="15" customHeight="1" x14ac:dyDescent="0.25">
      <c r="D43" s="2">
        <v>2024</v>
      </c>
      <c r="E43" s="20">
        <f t="shared" si="6"/>
        <v>503</v>
      </c>
      <c r="F43" s="15">
        <v>58</v>
      </c>
      <c r="G43" s="15">
        <v>445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106</v>
      </c>
      <c r="D45" s="2">
        <v>2022</v>
      </c>
      <c r="E45" s="15" t="s">
        <v>2</v>
      </c>
      <c r="F45" s="15" t="s">
        <v>2</v>
      </c>
      <c r="G45" s="15" t="s">
        <v>2</v>
      </c>
      <c r="I45" s="17"/>
    </row>
    <row r="46" spans="1:9" ht="15" customHeight="1" x14ac:dyDescent="0.25">
      <c r="B46" s="41" t="s">
        <v>167</v>
      </c>
      <c r="D46" s="2">
        <v>2023</v>
      </c>
      <c r="E46" s="15" t="s">
        <v>2</v>
      </c>
      <c r="F46" s="15" t="s">
        <v>2</v>
      </c>
      <c r="G46" s="15" t="s">
        <v>2</v>
      </c>
      <c r="I46" s="17"/>
    </row>
    <row r="47" spans="1:9" ht="15" customHeight="1" x14ac:dyDescent="0.25">
      <c r="D47" s="2">
        <v>2024</v>
      </c>
      <c r="E47" s="15" t="s">
        <v>2</v>
      </c>
      <c r="F47" s="15" t="s">
        <v>2</v>
      </c>
      <c r="G47" s="15" t="s">
        <v>2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3">
    <mergeCell ref="E15:G15"/>
    <mergeCell ref="E16:G16"/>
    <mergeCell ref="C12:H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BE60-5D67-42DE-884B-550D7D86F5EE}">
  <sheetPr codeName="Sheet14"/>
  <dimension ref="A1:K50"/>
  <sheetViews>
    <sheetView showGridLines="0" view="pageBreakPreview" topLeftCell="A10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2.42578125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158</v>
      </c>
      <c r="C11" s="36" t="s">
        <v>121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159</v>
      </c>
      <c r="C12" s="33" t="s">
        <v>86</v>
      </c>
      <c r="D12" s="32"/>
      <c r="E12" s="32"/>
      <c r="F12" s="32"/>
      <c r="G12" s="32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59</v>
      </c>
      <c r="C15" s="51"/>
      <c r="D15" s="52" t="s">
        <v>26</v>
      </c>
      <c r="E15" s="74" t="s">
        <v>184</v>
      </c>
      <c r="F15" s="74"/>
      <c r="G15" s="74"/>
      <c r="H15" s="49"/>
    </row>
    <row r="16" spans="1:11" x14ac:dyDescent="0.25">
      <c r="A16" s="49"/>
      <c r="B16" s="55" t="s">
        <v>58</v>
      </c>
      <c r="C16" s="51"/>
      <c r="D16" s="56" t="s">
        <v>24</v>
      </c>
      <c r="E16" s="75" t="s">
        <v>185</v>
      </c>
      <c r="F16" s="75"/>
      <c r="G16" s="75"/>
      <c r="H16" s="49"/>
    </row>
    <row r="17" spans="1:11" x14ac:dyDescent="0.25">
      <c r="A17" s="49"/>
      <c r="B17" s="71"/>
      <c r="C17" s="71"/>
      <c r="D17" s="71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71"/>
      <c r="C18" s="71"/>
      <c r="D18" s="71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 t="shared" ref="E21:E23" si="0">SUM(F21:G21)</f>
        <v>3583</v>
      </c>
      <c r="F21" s="25">
        <f t="shared" ref="F21:G23" si="1">SUM(F25,F45)</f>
        <v>528</v>
      </c>
      <c r="G21" s="25">
        <f t="shared" si="1"/>
        <v>3055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si="0"/>
        <v>4372</v>
      </c>
      <c r="F22" s="25">
        <f t="shared" si="1"/>
        <v>517</v>
      </c>
      <c r="G22" s="25">
        <f t="shared" si="1"/>
        <v>3855</v>
      </c>
    </row>
    <row r="23" spans="1:11" ht="15" customHeight="1" x14ac:dyDescent="0.25">
      <c r="B23" s="26"/>
      <c r="C23" s="26"/>
      <c r="D23" s="24">
        <v>2024</v>
      </c>
      <c r="E23" s="25">
        <f t="shared" si="0"/>
        <v>5239</v>
      </c>
      <c r="F23" s="25">
        <f t="shared" si="1"/>
        <v>829</v>
      </c>
      <c r="G23" s="25">
        <f t="shared" si="1"/>
        <v>4410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">
      <c r="B25" s="42" t="s">
        <v>57</v>
      </c>
      <c r="D25" s="2">
        <v>2022</v>
      </c>
      <c r="E25" s="20">
        <f>SUM(F25:G25)</f>
        <v>3503</v>
      </c>
      <c r="F25" s="20">
        <f>SUM(F29,F33,F37,F41)</f>
        <v>527</v>
      </c>
      <c r="G25" s="20">
        <f>SUM(G29,G33,G37,G41)</f>
        <v>2976</v>
      </c>
      <c r="I25" s="17"/>
    </row>
    <row r="26" spans="1:11" ht="15" customHeight="1" x14ac:dyDescent="0.25">
      <c r="B26" s="41" t="s">
        <v>56</v>
      </c>
      <c r="D26" s="2">
        <v>2023</v>
      </c>
      <c r="E26" s="20">
        <f t="shared" ref="E26:E27" si="2">SUM(F26:G26)</f>
        <v>4274</v>
      </c>
      <c r="F26" s="20">
        <f t="shared" ref="F26:G27" si="3">SUM(F30,F34,F38,F42)</f>
        <v>513</v>
      </c>
      <c r="G26" s="20">
        <f t="shared" si="3"/>
        <v>3761</v>
      </c>
      <c r="I26" s="17"/>
    </row>
    <row r="27" spans="1:11" ht="15" customHeight="1" x14ac:dyDescent="0.25">
      <c r="D27" s="2">
        <v>2024</v>
      </c>
      <c r="E27" s="20">
        <f t="shared" si="2"/>
        <v>5122</v>
      </c>
      <c r="F27" s="20">
        <f t="shared" si="3"/>
        <v>820</v>
      </c>
      <c r="G27" s="20">
        <f t="shared" si="3"/>
        <v>4302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45" t="s">
        <v>55</v>
      </c>
      <c r="D29" s="2">
        <v>2022</v>
      </c>
      <c r="E29" s="20">
        <f t="shared" ref="E29:E47" si="4">SUM(F29:G29)</f>
        <v>2099</v>
      </c>
      <c r="F29" s="15">
        <f>SUM('3.7b (2)'!F29,'3.7b (3)'!F29,'3.7b (4)'!F29,'3.7b (5)'!F25)</f>
        <v>295</v>
      </c>
      <c r="G29" s="15">
        <f>SUM('3.7b (2)'!G29,'3.7b (3)'!G29,'3.7b (4)'!G29,'3.7b (5)'!G25)</f>
        <v>1804</v>
      </c>
      <c r="I29" s="17"/>
    </row>
    <row r="30" spans="1:11" ht="15" customHeight="1" x14ac:dyDescent="0.25">
      <c r="B30" s="45"/>
      <c r="D30" s="2">
        <v>2023</v>
      </c>
      <c r="E30" s="20">
        <f t="shared" si="4"/>
        <v>2501</v>
      </c>
      <c r="F30" s="15">
        <f>SUM('3.7b (2)'!F30,'3.7b (3)'!F30,'3.7b (4)'!F30,'3.7b (5)'!F26)</f>
        <v>287</v>
      </c>
      <c r="G30" s="15">
        <f>SUM('3.7b (2)'!G30,'3.7b (3)'!G30,'3.7b (4)'!G30,'3.7b (5)'!G26)</f>
        <v>2214</v>
      </c>
      <c r="I30" s="17"/>
    </row>
    <row r="31" spans="1:11" ht="15" customHeight="1" x14ac:dyDescent="0.25">
      <c r="D31" s="2">
        <v>2024</v>
      </c>
      <c r="E31" s="20">
        <f t="shared" si="4"/>
        <v>2964</v>
      </c>
      <c r="F31" s="15">
        <f>SUM('3.7b (2)'!F31,'3.7b (3)'!F31,'3.7b (4)'!F31,'3.7b (5)'!F27)</f>
        <v>458</v>
      </c>
      <c r="G31" s="15">
        <f>SUM('3.7b (2)'!G31,'3.7b (3)'!G31,'3.7b (4)'!G31,'3.7b (5)'!G27)</f>
        <v>2506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">
      <c r="B33" s="44" t="s">
        <v>54</v>
      </c>
      <c r="D33" s="2">
        <v>2022</v>
      </c>
      <c r="E33" s="20">
        <f t="shared" si="4"/>
        <v>1070</v>
      </c>
      <c r="F33" s="15">
        <f>SUM('3.7b (2)'!F33,'3.7b (3)'!F33,'3.7b (4)'!F33,'3.7b (5)'!F29)</f>
        <v>212</v>
      </c>
      <c r="G33" s="15">
        <f>SUM('3.7b (2)'!G33,'3.7b (3)'!G33,'3.7b (4)'!G33,'3.7b (5)'!G29)</f>
        <v>858</v>
      </c>
      <c r="I33" s="17"/>
    </row>
    <row r="34" spans="1:9" ht="15" customHeight="1" x14ac:dyDescent="0.25">
      <c r="B34" s="43" t="s">
        <v>53</v>
      </c>
      <c r="D34" s="2">
        <v>2023</v>
      </c>
      <c r="E34" s="20">
        <f t="shared" si="4"/>
        <v>1425</v>
      </c>
      <c r="F34" s="15">
        <f>SUM('3.7b (2)'!F34,'3.7b (3)'!F34,'3.7b (4)'!F34,'3.7b (5)'!F30)</f>
        <v>205</v>
      </c>
      <c r="G34" s="15">
        <f>SUM('3.7b (2)'!G34,'3.7b (3)'!G34,'3.7b (4)'!G34,'3.7b (5)'!G30)</f>
        <v>1220</v>
      </c>
      <c r="I34" s="17"/>
    </row>
    <row r="35" spans="1:9" ht="15" customHeight="1" x14ac:dyDescent="0.25">
      <c r="D35" s="2">
        <v>2024</v>
      </c>
      <c r="E35" s="20">
        <f t="shared" si="4"/>
        <v>1700</v>
      </c>
      <c r="F35" s="15">
        <f>SUM('3.7b (2)'!F35,'3.7b (3)'!F35,'3.7b (4)'!F35,'3.7b (5)'!F31)</f>
        <v>321</v>
      </c>
      <c r="G35" s="15">
        <f>SUM('3.7b (2)'!G35,'3.7b (3)'!G35,'3.7b (4)'!G35,'3.7b (5)'!G31)</f>
        <v>1379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">
      <c r="B37" s="44" t="s">
        <v>52</v>
      </c>
      <c r="D37" s="2">
        <v>2022</v>
      </c>
      <c r="E37" s="20">
        <f t="shared" si="4"/>
        <v>182</v>
      </c>
      <c r="F37" s="15">
        <f>SUM('3.7b (2)'!F37,'3.7b (3)'!F37,'3.7b (4)'!F37,'3.7b (5)'!F33)</f>
        <v>15</v>
      </c>
      <c r="G37" s="15">
        <f>SUM('3.7b (2)'!G37,'3.7b (3)'!G37,'3.7b (4)'!G37,'3.7b (5)'!G33)</f>
        <v>167</v>
      </c>
      <c r="I37" s="17"/>
    </row>
    <row r="38" spans="1:9" ht="15" customHeight="1" x14ac:dyDescent="0.25">
      <c r="B38" s="43" t="s">
        <v>94</v>
      </c>
      <c r="D38" s="2">
        <v>2023</v>
      </c>
      <c r="E38" s="20">
        <f t="shared" si="4"/>
        <v>195</v>
      </c>
      <c r="F38" s="15">
        <f>SUM('3.7b (2)'!F38,'3.7b (3)'!F38,'3.7b (4)'!F38,'3.7b (5)'!F34)</f>
        <v>17</v>
      </c>
      <c r="G38" s="15">
        <f>SUM('3.7b (2)'!G38,'3.7b (3)'!G38,'3.7b (4)'!G38,'3.7b (5)'!G34)</f>
        <v>178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4"/>
        <v>250</v>
      </c>
      <c r="F39" s="15">
        <f>SUM('3.7b (2)'!F39,'3.7b (3)'!F39,'3.7b (4)'!F39,'3.7b (5)'!F35)</f>
        <v>26</v>
      </c>
      <c r="G39" s="15">
        <f>SUM('3.7b (2)'!G39,'3.7b (3)'!G39,'3.7b (4)'!G39,'3.7b (5)'!G35)</f>
        <v>224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">
      <c r="A41" s="3"/>
      <c r="B41" s="44" t="s">
        <v>51</v>
      </c>
      <c r="D41" s="2">
        <v>2022</v>
      </c>
      <c r="E41" s="20">
        <f t="shared" si="4"/>
        <v>152</v>
      </c>
      <c r="F41" s="15">
        <f>SUM('3.7b (2)'!F41,'3.7b (3)'!F41,'3.7b (4)'!F41,'3.7b (5)'!F37)</f>
        <v>5</v>
      </c>
      <c r="G41" s="15">
        <f>SUM('3.7b (2)'!G41,'3.7b (3)'!G41,'3.7b (4)'!G41,'3.7b (5)'!G37)</f>
        <v>147</v>
      </c>
      <c r="I41" s="17"/>
    </row>
    <row r="42" spans="1:9" ht="15" customHeight="1" x14ac:dyDescent="0.25">
      <c r="B42" s="43" t="s">
        <v>50</v>
      </c>
      <c r="D42" s="2">
        <v>2023</v>
      </c>
      <c r="E42" s="20">
        <f t="shared" si="4"/>
        <v>153</v>
      </c>
      <c r="F42" s="15">
        <f>SUM('3.7b (2)'!F42,'3.7b (3)'!F42,'3.7b (4)'!F42,'3.7b (5)'!F38)</f>
        <v>4</v>
      </c>
      <c r="G42" s="15">
        <f>SUM('3.7b (2)'!G42,'3.7b (3)'!G42,'3.7b (4)'!G42,'3.7b (5)'!G38)</f>
        <v>149</v>
      </c>
      <c r="I42" s="17"/>
    </row>
    <row r="43" spans="1:9" ht="15" customHeight="1" x14ac:dyDescent="0.25">
      <c r="D43" s="2">
        <v>2024</v>
      </c>
      <c r="E43" s="20">
        <f t="shared" si="4"/>
        <v>208</v>
      </c>
      <c r="F43" s="15">
        <f>SUM('3.7b (2)'!F43,'3.7b (3)'!F43,'3.7b (4)'!F43,'3.7b (5)'!F39)</f>
        <v>15</v>
      </c>
      <c r="G43" s="15">
        <f>SUM('3.7b (2)'!G43,'3.7b (3)'!G43,'3.7b (4)'!G43,'3.7b (5)'!G39)</f>
        <v>193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49</v>
      </c>
      <c r="D45" s="2">
        <v>2022</v>
      </c>
      <c r="E45" s="20">
        <f t="shared" si="4"/>
        <v>80</v>
      </c>
      <c r="F45" s="15">
        <f>SUM('3.7b (2)'!F45,'3.7b (3)'!F45,'3.7b (4)'!F45,'3.7b (5)'!F41)</f>
        <v>1</v>
      </c>
      <c r="G45" s="15">
        <f>SUM('3.7b (2)'!G45,'3.7b (3)'!G45,'3.7b (4)'!G45,'3.7b (5)'!G41)</f>
        <v>79</v>
      </c>
      <c r="I45" s="17"/>
    </row>
    <row r="46" spans="1:9" ht="15" customHeight="1" x14ac:dyDescent="0.25">
      <c r="B46" s="41" t="s">
        <v>48</v>
      </c>
      <c r="D46" s="2">
        <v>2023</v>
      </c>
      <c r="E46" s="20">
        <f t="shared" si="4"/>
        <v>98</v>
      </c>
      <c r="F46" s="15">
        <f>SUM('3.7b (2)'!F46,'3.7b (3)'!F46,'3.7b (4)'!F46,'3.7b (5)'!F42)</f>
        <v>4</v>
      </c>
      <c r="G46" s="15">
        <f>SUM('3.7b (2)'!G46,'3.7b (3)'!G46,'3.7b (4)'!G46,'3.7b (5)'!G42)</f>
        <v>94</v>
      </c>
      <c r="I46" s="17"/>
    </row>
    <row r="47" spans="1:9" ht="15" customHeight="1" x14ac:dyDescent="0.25">
      <c r="D47" s="2">
        <v>2024</v>
      </c>
      <c r="E47" s="20">
        <f t="shared" si="4"/>
        <v>117</v>
      </c>
      <c r="F47" s="15">
        <f>SUM('3.7b (2)'!F47,'3.7b (3)'!F47,'3.7b (4)'!F47,'3.7b (5)'!F43)</f>
        <v>9</v>
      </c>
      <c r="G47" s="15">
        <f>SUM('3.7b (2)'!G47,'3.7b (3)'!G47,'3.7b (4)'!G47,'3.7b (5)'!G43)</f>
        <v>108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2910-9D8A-4080-825B-172C4108A685}">
  <dimension ref="A1:K50"/>
  <sheetViews>
    <sheetView showGridLines="0" view="pageBreakPreview" topLeftCell="A10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2.42578125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158</v>
      </c>
      <c r="C11" s="36" t="s">
        <v>121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159</v>
      </c>
      <c r="C12" s="69" t="s">
        <v>86</v>
      </c>
      <c r="D12" s="68"/>
      <c r="E12" s="68"/>
      <c r="F12" s="68"/>
      <c r="G12" s="68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59</v>
      </c>
      <c r="C15" s="51"/>
      <c r="D15" s="67" t="s">
        <v>26</v>
      </c>
      <c r="E15" s="74" t="s">
        <v>187</v>
      </c>
      <c r="F15" s="74"/>
      <c r="G15" s="74"/>
      <c r="H15" s="49"/>
    </row>
    <row r="16" spans="1:11" x14ac:dyDescent="0.25">
      <c r="A16" s="49"/>
      <c r="B16" s="55" t="s">
        <v>58</v>
      </c>
      <c r="C16" s="51"/>
      <c r="D16" s="56" t="s">
        <v>24</v>
      </c>
      <c r="E16" s="75" t="s">
        <v>188</v>
      </c>
      <c r="F16" s="75"/>
      <c r="G16" s="75"/>
      <c r="H16" s="49"/>
    </row>
    <row r="17" spans="1:11" x14ac:dyDescent="0.25">
      <c r="A17" s="49"/>
      <c r="B17" s="71"/>
      <c r="C17" s="71"/>
      <c r="D17" s="71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71"/>
      <c r="C18" s="71"/>
      <c r="D18" s="71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 t="shared" ref="E21:E23" si="0">SUM(F21:G21)</f>
        <v>278</v>
      </c>
      <c r="F21" s="15" t="s">
        <v>2</v>
      </c>
      <c r="G21" s="25">
        <f t="shared" ref="G21:G23" si="1">SUM(G25,G45)</f>
        <v>278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si="0"/>
        <v>292</v>
      </c>
      <c r="F22" s="15" t="s">
        <v>2</v>
      </c>
      <c r="G22" s="25">
        <f t="shared" si="1"/>
        <v>292</v>
      </c>
    </row>
    <row r="23" spans="1:11" ht="15" customHeight="1" x14ac:dyDescent="0.25">
      <c r="B23" s="26"/>
      <c r="C23" s="26"/>
      <c r="D23" s="24">
        <v>2024</v>
      </c>
      <c r="E23" s="25">
        <f t="shared" si="0"/>
        <v>266</v>
      </c>
      <c r="F23" s="15" t="s">
        <v>2</v>
      </c>
      <c r="G23" s="25">
        <f t="shared" si="1"/>
        <v>266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">
      <c r="B25" s="42" t="s">
        <v>57</v>
      </c>
      <c r="D25" s="2">
        <v>2022</v>
      </c>
      <c r="E25" s="20">
        <f>SUM(F25:G25)</f>
        <v>278</v>
      </c>
      <c r="F25" s="15" t="s">
        <v>2</v>
      </c>
      <c r="G25" s="20">
        <f>SUM(G29,G33,G37,G41)</f>
        <v>278</v>
      </c>
      <c r="I25" s="17"/>
    </row>
    <row r="26" spans="1:11" ht="15" customHeight="1" x14ac:dyDescent="0.25">
      <c r="B26" s="41" t="s">
        <v>56</v>
      </c>
      <c r="D26" s="2">
        <v>2023</v>
      </c>
      <c r="E26" s="20">
        <f t="shared" ref="E26:E27" si="2">SUM(F26:G26)</f>
        <v>292</v>
      </c>
      <c r="F26" s="15" t="s">
        <v>2</v>
      </c>
      <c r="G26" s="20">
        <f t="shared" ref="G26:G27" si="3">SUM(G30,G34,G38,G42)</f>
        <v>292</v>
      </c>
      <c r="I26" s="17"/>
    </row>
    <row r="27" spans="1:11" ht="15" customHeight="1" x14ac:dyDescent="0.25">
      <c r="D27" s="2">
        <v>2024</v>
      </c>
      <c r="E27" s="20">
        <f t="shared" si="2"/>
        <v>266</v>
      </c>
      <c r="F27" s="15" t="s">
        <v>2</v>
      </c>
      <c r="G27" s="20">
        <f t="shared" si="3"/>
        <v>266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45" t="s">
        <v>55</v>
      </c>
      <c r="D29" s="2">
        <v>2022</v>
      </c>
      <c r="E29" s="20">
        <f t="shared" ref="E29:E43" si="4">SUM(F29:G29)</f>
        <v>183</v>
      </c>
      <c r="F29" s="15" t="s">
        <v>2</v>
      </c>
      <c r="G29" s="15">
        <v>183</v>
      </c>
      <c r="I29" s="17"/>
    </row>
    <row r="30" spans="1:11" ht="15" customHeight="1" x14ac:dyDescent="0.25">
      <c r="B30" s="45"/>
      <c r="D30" s="2">
        <v>2023</v>
      </c>
      <c r="E30" s="20">
        <f t="shared" si="4"/>
        <v>216</v>
      </c>
      <c r="F30" s="15" t="s">
        <v>2</v>
      </c>
      <c r="G30" s="15">
        <v>216</v>
      </c>
      <c r="I30" s="17"/>
    </row>
    <row r="31" spans="1:11" ht="15" customHeight="1" x14ac:dyDescent="0.25">
      <c r="D31" s="2">
        <v>2024</v>
      </c>
      <c r="E31" s="20">
        <f t="shared" si="4"/>
        <v>182</v>
      </c>
      <c r="F31" s="15" t="s">
        <v>2</v>
      </c>
      <c r="G31" s="15">
        <v>182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">
      <c r="B33" s="44" t="s">
        <v>54</v>
      </c>
      <c r="D33" s="2">
        <v>2022</v>
      </c>
      <c r="E33" s="20">
        <f t="shared" si="4"/>
        <v>12</v>
      </c>
      <c r="F33" s="15" t="s">
        <v>2</v>
      </c>
      <c r="G33" s="15">
        <v>12</v>
      </c>
      <c r="I33" s="17"/>
    </row>
    <row r="34" spans="1:9" ht="15" customHeight="1" x14ac:dyDescent="0.25">
      <c r="B34" s="43" t="s">
        <v>53</v>
      </c>
      <c r="D34" s="2">
        <v>2023</v>
      </c>
      <c r="E34" s="20">
        <f t="shared" si="4"/>
        <v>15</v>
      </c>
      <c r="F34" s="15" t="s">
        <v>2</v>
      </c>
      <c r="G34" s="15">
        <v>15</v>
      </c>
      <c r="I34" s="17"/>
    </row>
    <row r="35" spans="1:9" ht="15" customHeight="1" x14ac:dyDescent="0.25">
      <c r="D35" s="2">
        <v>2024</v>
      </c>
      <c r="E35" s="20">
        <f t="shared" si="4"/>
        <v>8</v>
      </c>
      <c r="F35" s="15" t="s">
        <v>2</v>
      </c>
      <c r="G35" s="15">
        <v>8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">
      <c r="B37" s="44" t="s">
        <v>52</v>
      </c>
      <c r="D37" s="2">
        <v>2022</v>
      </c>
      <c r="E37" s="20">
        <f t="shared" si="4"/>
        <v>13</v>
      </c>
      <c r="F37" s="15" t="s">
        <v>2</v>
      </c>
      <c r="G37" s="15">
        <v>13</v>
      </c>
      <c r="I37" s="17"/>
    </row>
    <row r="38" spans="1:9" ht="15" customHeight="1" x14ac:dyDescent="0.25">
      <c r="B38" s="43" t="s">
        <v>94</v>
      </c>
      <c r="D38" s="2">
        <v>2023</v>
      </c>
      <c r="E38" s="20">
        <f t="shared" si="4"/>
        <v>10</v>
      </c>
      <c r="F38" s="15" t="s">
        <v>2</v>
      </c>
      <c r="G38" s="15">
        <v>10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4"/>
        <v>8</v>
      </c>
      <c r="F39" s="15" t="s">
        <v>2</v>
      </c>
      <c r="G39" s="15">
        <v>8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">
      <c r="A41" s="3"/>
      <c r="B41" s="44" t="s">
        <v>51</v>
      </c>
      <c r="D41" s="2">
        <v>2022</v>
      </c>
      <c r="E41" s="15" t="s">
        <v>2</v>
      </c>
      <c r="F41" s="15" t="s">
        <v>2</v>
      </c>
      <c r="G41" s="15">
        <v>70</v>
      </c>
      <c r="I41" s="17"/>
    </row>
    <row r="42" spans="1:9" ht="15" customHeight="1" x14ac:dyDescent="0.25">
      <c r="B42" s="43" t="s">
        <v>50</v>
      </c>
      <c r="D42" s="2">
        <v>2023</v>
      </c>
      <c r="E42" s="15" t="s">
        <v>2</v>
      </c>
      <c r="F42" s="15" t="s">
        <v>2</v>
      </c>
      <c r="G42" s="15">
        <v>51</v>
      </c>
      <c r="I42" s="17"/>
    </row>
    <row r="43" spans="1:9" ht="15" customHeight="1" x14ac:dyDescent="0.25">
      <c r="D43" s="2">
        <v>2024</v>
      </c>
      <c r="E43" s="20">
        <f t="shared" si="4"/>
        <v>68</v>
      </c>
      <c r="F43" s="15" t="s">
        <v>2</v>
      </c>
      <c r="G43" s="15">
        <v>68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49</v>
      </c>
      <c r="D45" s="2">
        <v>2022</v>
      </c>
      <c r="E45" s="15" t="s">
        <v>2</v>
      </c>
      <c r="F45" s="15" t="s">
        <v>2</v>
      </c>
      <c r="G45" s="15" t="s">
        <v>2</v>
      </c>
      <c r="I45" s="17"/>
    </row>
    <row r="46" spans="1:9" ht="15" customHeight="1" x14ac:dyDescent="0.25">
      <c r="B46" s="41" t="s">
        <v>48</v>
      </c>
      <c r="D46" s="2">
        <v>2023</v>
      </c>
      <c r="E46" s="15" t="s">
        <v>2</v>
      </c>
      <c r="F46" s="15" t="s">
        <v>2</v>
      </c>
      <c r="G46" s="15" t="s">
        <v>2</v>
      </c>
      <c r="I46" s="17"/>
    </row>
    <row r="47" spans="1:9" ht="15" customHeight="1" x14ac:dyDescent="0.25">
      <c r="D47" s="2">
        <v>2024</v>
      </c>
      <c r="E47" s="15" t="s">
        <v>2</v>
      </c>
      <c r="F47" s="15" t="s">
        <v>2</v>
      </c>
      <c r="G47" s="15" t="s">
        <v>2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3E74-3448-4F0A-BC87-7ECA64012900}">
  <dimension ref="A1:K50"/>
  <sheetViews>
    <sheetView showGridLines="0" view="pageBreakPreview" topLeftCell="A10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2.42578125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158</v>
      </c>
      <c r="C11" s="36" t="s">
        <v>121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159</v>
      </c>
      <c r="C12" s="69" t="s">
        <v>86</v>
      </c>
      <c r="D12" s="68"/>
      <c r="E12" s="68"/>
      <c r="F12" s="68"/>
      <c r="G12" s="68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59</v>
      </c>
      <c r="C15" s="51"/>
      <c r="D15" s="67" t="s">
        <v>26</v>
      </c>
      <c r="E15" s="74" t="s">
        <v>189</v>
      </c>
      <c r="F15" s="74"/>
      <c r="G15" s="74"/>
      <c r="H15" s="49"/>
    </row>
    <row r="16" spans="1:11" x14ac:dyDescent="0.25">
      <c r="A16" s="49"/>
      <c r="B16" s="55" t="s">
        <v>58</v>
      </c>
      <c r="C16" s="51"/>
      <c r="D16" s="56" t="s">
        <v>24</v>
      </c>
      <c r="E16" s="75" t="s">
        <v>190</v>
      </c>
      <c r="F16" s="75"/>
      <c r="G16" s="75"/>
      <c r="H16" s="49"/>
    </row>
    <row r="17" spans="1:11" x14ac:dyDescent="0.25">
      <c r="A17" s="49"/>
      <c r="B17" s="71"/>
      <c r="C17" s="71"/>
      <c r="D17" s="71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71"/>
      <c r="C18" s="71"/>
      <c r="D18" s="71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 t="shared" ref="E21:E23" si="0">SUM(F21:G21)</f>
        <v>205</v>
      </c>
      <c r="F21" s="25">
        <f t="shared" ref="F21:G23" si="1">SUM(F25,F45)</f>
        <v>70</v>
      </c>
      <c r="G21" s="25">
        <f t="shared" si="1"/>
        <v>135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si="0"/>
        <v>210</v>
      </c>
      <c r="F22" s="25">
        <f t="shared" si="1"/>
        <v>75</v>
      </c>
      <c r="G22" s="25">
        <f t="shared" si="1"/>
        <v>135</v>
      </c>
    </row>
    <row r="23" spans="1:11" ht="15" customHeight="1" x14ac:dyDescent="0.25">
      <c r="B23" s="26"/>
      <c r="C23" s="26"/>
      <c r="D23" s="24">
        <v>2024</v>
      </c>
      <c r="E23" s="25">
        <f t="shared" si="0"/>
        <v>227</v>
      </c>
      <c r="F23" s="25">
        <f t="shared" si="1"/>
        <v>98</v>
      </c>
      <c r="G23" s="25">
        <f t="shared" si="1"/>
        <v>129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">
      <c r="B25" s="42" t="s">
        <v>57</v>
      </c>
      <c r="D25" s="2">
        <v>2022</v>
      </c>
      <c r="E25" s="20">
        <f>SUM(F25:G25)</f>
        <v>197</v>
      </c>
      <c r="F25" s="20">
        <f>SUM(F29,F33,F37,F41)</f>
        <v>69</v>
      </c>
      <c r="G25" s="20">
        <f>SUM(G29,G33,G37,G41)</f>
        <v>128</v>
      </c>
      <c r="I25" s="17"/>
    </row>
    <row r="26" spans="1:11" ht="15" customHeight="1" x14ac:dyDescent="0.25">
      <c r="B26" s="41" t="s">
        <v>56</v>
      </c>
      <c r="D26" s="2">
        <v>2023</v>
      </c>
      <c r="E26" s="20">
        <f t="shared" ref="E26:E27" si="2">SUM(F26:G26)</f>
        <v>200</v>
      </c>
      <c r="F26" s="20">
        <f t="shared" ref="F26:G27" si="3">SUM(F30,F34,F38,F42)</f>
        <v>74</v>
      </c>
      <c r="G26" s="20">
        <f t="shared" si="3"/>
        <v>126</v>
      </c>
      <c r="I26" s="17"/>
    </row>
    <row r="27" spans="1:11" ht="15" customHeight="1" x14ac:dyDescent="0.25">
      <c r="D27" s="2">
        <v>2024</v>
      </c>
      <c r="E27" s="20">
        <f t="shared" si="2"/>
        <v>212</v>
      </c>
      <c r="F27" s="20">
        <f t="shared" si="3"/>
        <v>91</v>
      </c>
      <c r="G27" s="20">
        <f t="shared" si="3"/>
        <v>121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45" t="s">
        <v>55</v>
      </c>
      <c r="D29" s="2">
        <v>2022</v>
      </c>
      <c r="E29" s="20">
        <f t="shared" ref="E29:E47" si="4">SUM(F29:G29)</f>
        <v>165</v>
      </c>
      <c r="F29" s="15">
        <v>62</v>
      </c>
      <c r="G29" s="15">
        <v>103</v>
      </c>
      <c r="I29" s="17"/>
    </row>
    <row r="30" spans="1:11" ht="15" customHeight="1" x14ac:dyDescent="0.25">
      <c r="B30" s="45"/>
      <c r="D30" s="2">
        <v>2023</v>
      </c>
      <c r="E30" s="20">
        <f t="shared" si="4"/>
        <v>162</v>
      </c>
      <c r="F30" s="15">
        <v>59</v>
      </c>
      <c r="G30" s="15">
        <v>103</v>
      </c>
      <c r="I30" s="17"/>
    </row>
    <row r="31" spans="1:11" ht="15" customHeight="1" x14ac:dyDescent="0.25">
      <c r="D31" s="2">
        <v>2024</v>
      </c>
      <c r="E31" s="20">
        <f t="shared" si="4"/>
        <v>181</v>
      </c>
      <c r="F31" s="15">
        <v>84</v>
      </c>
      <c r="G31" s="15">
        <v>97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">
      <c r="B33" s="44" t="s">
        <v>54</v>
      </c>
      <c r="D33" s="2">
        <v>2022</v>
      </c>
      <c r="E33" s="20">
        <f t="shared" si="4"/>
        <v>24</v>
      </c>
      <c r="F33" s="15">
        <v>4</v>
      </c>
      <c r="G33" s="15">
        <v>20</v>
      </c>
      <c r="I33" s="17"/>
    </row>
    <row r="34" spans="1:9" ht="15" customHeight="1" x14ac:dyDescent="0.25">
      <c r="B34" s="43" t="s">
        <v>53</v>
      </c>
      <c r="D34" s="2">
        <v>2023</v>
      </c>
      <c r="E34" s="20">
        <f t="shared" si="4"/>
        <v>24</v>
      </c>
      <c r="F34" s="15">
        <v>8</v>
      </c>
      <c r="G34" s="15">
        <v>16</v>
      </c>
      <c r="I34" s="17"/>
    </row>
    <row r="35" spans="1:9" ht="15" customHeight="1" x14ac:dyDescent="0.25">
      <c r="D35" s="2">
        <v>2024</v>
      </c>
      <c r="E35" s="20">
        <f t="shared" si="4"/>
        <v>21</v>
      </c>
      <c r="F35" s="15">
        <v>3</v>
      </c>
      <c r="G35" s="15">
        <v>18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">
      <c r="B37" s="44" t="s">
        <v>52</v>
      </c>
      <c r="D37" s="2">
        <v>2022</v>
      </c>
      <c r="E37" s="20">
        <f t="shared" si="4"/>
        <v>8</v>
      </c>
      <c r="F37" s="15">
        <v>3</v>
      </c>
      <c r="G37" s="15">
        <v>5</v>
      </c>
      <c r="I37" s="17"/>
    </row>
    <row r="38" spans="1:9" ht="15" customHeight="1" x14ac:dyDescent="0.25">
      <c r="B38" s="43" t="s">
        <v>94</v>
      </c>
      <c r="D38" s="2">
        <v>2023</v>
      </c>
      <c r="E38" s="20">
        <f t="shared" si="4"/>
        <v>14</v>
      </c>
      <c r="F38" s="15">
        <v>7</v>
      </c>
      <c r="G38" s="15">
        <v>7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4"/>
        <v>10</v>
      </c>
      <c r="F39" s="15">
        <v>4</v>
      </c>
      <c r="G39" s="15">
        <v>6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">
      <c r="A41" s="3"/>
      <c r="B41" s="44" t="s">
        <v>51</v>
      </c>
      <c r="D41" s="2">
        <v>2022</v>
      </c>
      <c r="E41" s="15" t="s">
        <v>2</v>
      </c>
      <c r="F41" s="15" t="s">
        <v>2</v>
      </c>
      <c r="G41" s="15" t="s">
        <v>2</v>
      </c>
      <c r="I41" s="17"/>
    </row>
    <row r="42" spans="1:9" ht="15" customHeight="1" x14ac:dyDescent="0.25">
      <c r="B42" s="43" t="s">
        <v>50</v>
      </c>
      <c r="D42" s="2">
        <v>2023</v>
      </c>
      <c r="E42" s="15" t="s">
        <v>2</v>
      </c>
      <c r="F42" s="15" t="s">
        <v>2</v>
      </c>
      <c r="G42" s="15" t="s">
        <v>2</v>
      </c>
      <c r="I42" s="17"/>
    </row>
    <row r="43" spans="1:9" ht="15" customHeight="1" x14ac:dyDescent="0.25">
      <c r="D43" s="2">
        <v>2024</v>
      </c>
      <c r="E43" s="15" t="s">
        <v>2</v>
      </c>
      <c r="F43" s="15" t="s">
        <v>2</v>
      </c>
      <c r="G43" s="15" t="s">
        <v>2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49</v>
      </c>
      <c r="D45" s="2">
        <v>2022</v>
      </c>
      <c r="E45" s="20">
        <f t="shared" si="4"/>
        <v>8</v>
      </c>
      <c r="F45" s="15">
        <v>1</v>
      </c>
      <c r="G45" s="15">
        <v>7</v>
      </c>
      <c r="I45" s="17"/>
    </row>
    <row r="46" spans="1:9" ht="15" customHeight="1" x14ac:dyDescent="0.25">
      <c r="B46" s="41" t="s">
        <v>48</v>
      </c>
      <c r="D46" s="2">
        <v>2023</v>
      </c>
      <c r="E46" s="20">
        <f t="shared" si="4"/>
        <v>10</v>
      </c>
      <c r="F46" s="15">
        <v>1</v>
      </c>
      <c r="G46" s="15">
        <v>9</v>
      </c>
      <c r="I46" s="17"/>
    </row>
    <row r="47" spans="1:9" ht="15" customHeight="1" x14ac:dyDescent="0.25">
      <c r="D47" s="2">
        <v>2024</v>
      </c>
      <c r="E47" s="20">
        <f t="shared" si="4"/>
        <v>15</v>
      </c>
      <c r="F47" s="15">
        <v>7</v>
      </c>
      <c r="G47" s="15">
        <v>8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526B-42EA-44F8-8A3D-C97CF3321FC6}">
  <dimension ref="A1:K50"/>
  <sheetViews>
    <sheetView showGridLines="0" view="pageBreakPreview" topLeftCell="A10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2.42578125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158</v>
      </c>
      <c r="C11" s="36" t="s">
        <v>121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159</v>
      </c>
      <c r="C12" s="69" t="s">
        <v>86</v>
      </c>
      <c r="D12" s="68"/>
      <c r="E12" s="68"/>
      <c r="F12" s="68"/>
      <c r="G12" s="68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59</v>
      </c>
      <c r="C15" s="51"/>
      <c r="D15" s="67" t="s">
        <v>26</v>
      </c>
      <c r="E15" s="74" t="s">
        <v>191</v>
      </c>
      <c r="F15" s="74"/>
      <c r="G15" s="74"/>
      <c r="H15" s="49"/>
    </row>
    <row r="16" spans="1:11" x14ac:dyDescent="0.25">
      <c r="A16" s="49"/>
      <c r="B16" s="55" t="s">
        <v>58</v>
      </c>
      <c r="C16" s="51"/>
      <c r="D16" s="56" t="s">
        <v>24</v>
      </c>
      <c r="E16" s="75" t="s">
        <v>192</v>
      </c>
      <c r="F16" s="75"/>
      <c r="G16" s="75"/>
      <c r="H16" s="49"/>
    </row>
    <row r="17" spans="1:11" x14ac:dyDescent="0.25">
      <c r="A17" s="49"/>
      <c r="B17" s="71"/>
      <c r="C17" s="71"/>
      <c r="D17" s="71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71"/>
      <c r="C18" s="71"/>
      <c r="D18" s="71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 t="shared" ref="E21:E23" si="0">SUM(F21:G21)</f>
        <v>876</v>
      </c>
      <c r="F21" s="25">
        <f t="shared" ref="F21:G23" si="1">SUM(F25,F45)</f>
        <v>12</v>
      </c>
      <c r="G21" s="25">
        <f t="shared" si="1"/>
        <v>864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si="0"/>
        <v>950</v>
      </c>
      <c r="F22" s="25">
        <f t="shared" si="1"/>
        <v>20</v>
      </c>
      <c r="G22" s="25">
        <f t="shared" si="1"/>
        <v>930</v>
      </c>
    </row>
    <row r="23" spans="1:11" ht="15" customHeight="1" x14ac:dyDescent="0.25">
      <c r="B23" s="26"/>
      <c r="C23" s="26"/>
      <c r="D23" s="24">
        <v>2024</v>
      </c>
      <c r="E23" s="25">
        <f t="shared" si="0"/>
        <v>1136</v>
      </c>
      <c r="F23" s="25">
        <f t="shared" si="1"/>
        <v>33</v>
      </c>
      <c r="G23" s="25">
        <f t="shared" si="1"/>
        <v>1103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">
      <c r="B25" s="42" t="s">
        <v>57</v>
      </c>
      <c r="D25" s="2">
        <v>2022</v>
      </c>
      <c r="E25" s="20">
        <f>SUM(F25:G25)</f>
        <v>810</v>
      </c>
      <c r="F25" s="20">
        <f>SUM(F29,F33,F37,F41)</f>
        <v>12</v>
      </c>
      <c r="G25" s="20">
        <f>SUM(G29,G33,G37,G41)</f>
        <v>798</v>
      </c>
      <c r="I25" s="17"/>
    </row>
    <row r="26" spans="1:11" ht="15" customHeight="1" x14ac:dyDescent="0.25">
      <c r="B26" s="41" t="s">
        <v>56</v>
      </c>
      <c r="D26" s="2">
        <v>2023</v>
      </c>
      <c r="E26" s="20">
        <f t="shared" ref="E26:E27" si="2">SUM(F26:G26)</f>
        <v>866</v>
      </c>
      <c r="F26" s="20">
        <f t="shared" ref="F26:G27" si="3">SUM(F30,F34,F38,F42)</f>
        <v>17</v>
      </c>
      <c r="G26" s="20">
        <f t="shared" si="3"/>
        <v>849</v>
      </c>
      <c r="I26" s="17"/>
    </row>
    <row r="27" spans="1:11" ht="15" customHeight="1" x14ac:dyDescent="0.25">
      <c r="D27" s="2">
        <v>2024</v>
      </c>
      <c r="E27" s="20">
        <f t="shared" si="2"/>
        <v>1039</v>
      </c>
      <c r="F27" s="20">
        <f t="shared" si="3"/>
        <v>31</v>
      </c>
      <c r="G27" s="20">
        <f t="shared" si="3"/>
        <v>1008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45" t="s">
        <v>55</v>
      </c>
      <c r="D29" s="2">
        <v>2022</v>
      </c>
      <c r="E29" s="20">
        <f t="shared" ref="E29:E47" si="4">SUM(F29:G29)</f>
        <v>639</v>
      </c>
      <c r="F29" s="15">
        <v>10</v>
      </c>
      <c r="G29" s="15">
        <v>629</v>
      </c>
      <c r="I29" s="17"/>
    </row>
    <row r="30" spans="1:11" ht="15" customHeight="1" x14ac:dyDescent="0.25">
      <c r="B30" s="45"/>
      <c r="D30" s="2">
        <v>2023</v>
      </c>
      <c r="E30" s="20">
        <f t="shared" si="4"/>
        <v>663</v>
      </c>
      <c r="F30" s="15">
        <v>17</v>
      </c>
      <c r="G30" s="15">
        <v>646</v>
      </c>
      <c r="I30" s="17"/>
    </row>
    <row r="31" spans="1:11" ht="15" customHeight="1" x14ac:dyDescent="0.25">
      <c r="D31" s="2">
        <v>2024</v>
      </c>
      <c r="E31" s="20">
        <f t="shared" si="4"/>
        <v>796</v>
      </c>
      <c r="F31" s="15">
        <v>25</v>
      </c>
      <c r="G31" s="15">
        <v>771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">
      <c r="B33" s="44" t="s">
        <v>54</v>
      </c>
      <c r="D33" s="2">
        <v>2022</v>
      </c>
      <c r="E33" s="20">
        <f t="shared" si="4"/>
        <v>112</v>
      </c>
      <c r="F33" s="15">
        <v>1</v>
      </c>
      <c r="G33" s="15">
        <v>111</v>
      </c>
      <c r="I33" s="17"/>
    </row>
    <row r="34" spans="1:9" ht="15" customHeight="1" x14ac:dyDescent="0.25">
      <c r="B34" s="43" t="s">
        <v>53</v>
      </c>
      <c r="D34" s="2">
        <v>2023</v>
      </c>
      <c r="E34" s="20">
        <f t="shared" si="4"/>
        <v>128</v>
      </c>
      <c r="F34" s="15" t="s">
        <v>2</v>
      </c>
      <c r="G34" s="15">
        <v>128</v>
      </c>
      <c r="I34" s="17"/>
    </row>
    <row r="35" spans="1:9" ht="15" customHeight="1" x14ac:dyDescent="0.25">
      <c r="D35" s="2">
        <v>2024</v>
      </c>
      <c r="E35" s="20">
        <f t="shared" si="4"/>
        <v>146</v>
      </c>
      <c r="F35" s="15">
        <v>3</v>
      </c>
      <c r="G35" s="15">
        <v>143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">
      <c r="B37" s="44" t="s">
        <v>52</v>
      </c>
      <c r="D37" s="2">
        <v>2022</v>
      </c>
      <c r="E37" s="20">
        <f t="shared" si="4"/>
        <v>54</v>
      </c>
      <c r="F37" s="15">
        <v>1</v>
      </c>
      <c r="G37" s="15">
        <v>53</v>
      </c>
      <c r="I37" s="17"/>
    </row>
    <row r="38" spans="1:9" ht="15" customHeight="1" x14ac:dyDescent="0.25">
      <c r="B38" s="43" t="s">
        <v>94</v>
      </c>
      <c r="D38" s="2">
        <v>2023</v>
      </c>
      <c r="E38" s="20">
        <f t="shared" si="4"/>
        <v>66</v>
      </c>
      <c r="F38" s="15" t="s">
        <v>2</v>
      </c>
      <c r="G38" s="15">
        <v>66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4"/>
        <v>72</v>
      </c>
      <c r="F39" s="15">
        <v>2</v>
      </c>
      <c r="G39" s="15">
        <v>70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">
      <c r="A41" s="3"/>
      <c r="B41" s="44" t="s">
        <v>51</v>
      </c>
      <c r="D41" s="2">
        <v>2022</v>
      </c>
      <c r="E41" s="20">
        <f t="shared" si="4"/>
        <v>5</v>
      </c>
      <c r="F41" s="15" t="s">
        <v>2</v>
      </c>
      <c r="G41" s="15">
        <v>5</v>
      </c>
      <c r="I41" s="17"/>
    </row>
    <row r="42" spans="1:9" ht="15" customHeight="1" x14ac:dyDescent="0.25">
      <c r="B42" s="43" t="s">
        <v>50</v>
      </c>
      <c r="D42" s="2">
        <v>2023</v>
      </c>
      <c r="E42" s="20">
        <f t="shared" si="4"/>
        <v>9</v>
      </c>
      <c r="F42" s="15" t="s">
        <v>2</v>
      </c>
      <c r="G42" s="15">
        <v>9</v>
      </c>
      <c r="I42" s="17"/>
    </row>
    <row r="43" spans="1:9" ht="15" customHeight="1" x14ac:dyDescent="0.25">
      <c r="D43" s="2">
        <v>2024</v>
      </c>
      <c r="E43" s="20">
        <f t="shared" si="4"/>
        <v>25</v>
      </c>
      <c r="F43" s="15">
        <v>1</v>
      </c>
      <c r="G43" s="15">
        <v>24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49</v>
      </c>
      <c r="D45" s="2">
        <v>2022</v>
      </c>
      <c r="E45" s="20">
        <f t="shared" si="4"/>
        <v>66</v>
      </c>
      <c r="F45" s="15" t="s">
        <v>2</v>
      </c>
      <c r="G45" s="15">
        <v>66</v>
      </c>
      <c r="I45" s="17"/>
    </row>
    <row r="46" spans="1:9" ht="15" customHeight="1" x14ac:dyDescent="0.25">
      <c r="B46" s="41" t="s">
        <v>48</v>
      </c>
      <c r="D46" s="2">
        <v>2023</v>
      </c>
      <c r="E46" s="20">
        <f t="shared" si="4"/>
        <v>84</v>
      </c>
      <c r="F46" s="15">
        <v>3</v>
      </c>
      <c r="G46" s="15">
        <v>81</v>
      </c>
      <c r="I46" s="17"/>
    </row>
    <row r="47" spans="1:9" ht="15" customHeight="1" x14ac:dyDescent="0.25">
      <c r="D47" s="2">
        <v>2024</v>
      </c>
      <c r="E47" s="20">
        <f t="shared" si="4"/>
        <v>97</v>
      </c>
      <c r="F47" s="15">
        <v>2</v>
      </c>
      <c r="G47" s="15">
        <v>95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FEEE-6492-4719-B454-B047EA00FE00}">
  <dimension ref="A1:K50"/>
  <sheetViews>
    <sheetView showGridLines="0" view="pageBreakPreview" zoomScaleNormal="90" zoomScaleSheetLayoutView="100" workbookViewId="0">
      <selection activeCell="G40" sqref="G40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2.42578125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158</v>
      </c>
      <c r="C11" s="36" t="s">
        <v>121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159</v>
      </c>
      <c r="C12" s="69" t="s">
        <v>86</v>
      </c>
      <c r="D12" s="68"/>
      <c r="E12" s="68"/>
      <c r="F12" s="68"/>
      <c r="G12" s="68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x14ac:dyDescent="0.25">
      <c r="A15" s="49"/>
      <c r="B15" s="50" t="s">
        <v>59</v>
      </c>
      <c r="C15" s="51"/>
      <c r="D15" s="67" t="s">
        <v>26</v>
      </c>
      <c r="E15" s="74" t="s">
        <v>194</v>
      </c>
      <c r="F15" s="74"/>
      <c r="G15" s="74"/>
      <c r="H15" s="49"/>
    </row>
    <row r="16" spans="1:11" x14ac:dyDescent="0.25">
      <c r="A16" s="49"/>
      <c r="B16" s="55" t="s">
        <v>58</v>
      </c>
      <c r="C16" s="51"/>
      <c r="D16" s="56" t="s">
        <v>24</v>
      </c>
      <c r="E16" s="75" t="s">
        <v>193</v>
      </c>
      <c r="F16" s="75"/>
      <c r="G16" s="75"/>
      <c r="H16" s="49"/>
    </row>
    <row r="17" spans="1:11" x14ac:dyDescent="0.25">
      <c r="A17" s="49"/>
      <c r="B17" s="71"/>
      <c r="C17" s="71"/>
      <c r="D17" s="71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71"/>
      <c r="C18" s="71"/>
      <c r="D18" s="71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 t="shared" ref="E21:E23" si="0">SUM(F21:G21)</f>
        <v>1149</v>
      </c>
      <c r="F21" s="25">
        <f t="shared" ref="F21:G23" si="1">SUM(F25,F45)</f>
        <v>225</v>
      </c>
      <c r="G21" s="25">
        <f t="shared" si="1"/>
        <v>924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si="0"/>
        <v>1490</v>
      </c>
      <c r="F22" s="25">
        <f t="shared" si="1"/>
        <v>217</v>
      </c>
      <c r="G22" s="25">
        <f t="shared" si="1"/>
        <v>1273</v>
      </c>
    </row>
    <row r="23" spans="1:11" ht="15" customHeight="1" x14ac:dyDescent="0.25">
      <c r="B23" s="26"/>
      <c r="C23" s="26"/>
      <c r="D23" s="24">
        <v>2024</v>
      </c>
      <c r="E23" s="25">
        <f t="shared" si="0"/>
        <v>1838</v>
      </c>
      <c r="F23" s="25">
        <f t="shared" si="1"/>
        <v>355</v>
      </c>
      <c r="G23" s="25">
        <f t="shared" si="1"/>
        <v>1483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">
      <c r="B25" s="42" t="s">
        <v>57</v>
      </c>
      <c r="D25" s="2">
        <v>2022</v>
      </c>
      <c r="E25" s="20">
        <f>SUM(F25:G25)</f>
        <v>1112</v>
      </c>
      <c r="F25" s="20">
        <f>SUM(F29,F33,F37,F41)</f>
        <v>223</v>
      </c>
      <c r="G25" s="20">
        <f>SUM(G29,G33,G37,G41)</f>
        <v>889</v>
      </c>
      <c r="I25" s="17"/>
    </row>
    <row r="26" spans="1:11" ht="15" customHeight="1" x14ac:dyDescent="0.25">
      <c r="B26" s="41" t="s">
        <v>56</v>
      </c>
      <c r="D26" s="2">
        <v>2023</v>
      </c>
      <c r="E26" s="20">
        <f t="shared" ref="E26:E27" si="2">SUM(F26:G26)</f>
        <v>1460</v>
      </c>
      <c r="F26" s="20">
        <f t="shared" ref="F26:G27" si="3">SUM(F30,F34,F38,F42)</f>
        <v>211</v>
      </c>
      <c r="G26" s="20">
        <f t="shared" si="3"/>
        <v>1249</v>
      </c>
      <c r="I26" s="17"/>
    </row>
    <row r="27" spans="1:11" ht="15" customHeight="1" x14ac:dyDescent="0.25">
      <c r="D27" s="2">
        <v>2024</v>
      </c>
      <c r="E27" s="20">
        <f t="shared" si="2"/>
        <v>1805</v>
      </c>
      <c r="F27" s="20">
        <f t="shared" si="3"/>
        <v>349</v>
      </c>
      <c r="G27" s="20">
        <f t="shared" si="3"/>
        <v>1456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45" t="s">
        <v>55</v>
      </c>
      <c r="D29" s="2">
        <v>2022</v>
      </c>
      <c r="E29" s="20">
        <f t="shared" ref="E29:E47" si="4">SUM(F29:G29)</f>
        <v>922</v>
      </c>
      <c r="F29" s="15">
        <v>207</v>
      </c>
      <c r="G29" s="15">
        <v>715</v>
      </c>
      <c r="I29" s="17"/>
    </row>
    <row r="30" spans="1:11" ht="15" customHeight="1" x14ac:dyDescent="0.25">
      <c r="B30" s="45"/>
      <c r="D30" s="2">
        <v>2023</v>
      </c>
      <c r="E30" s="20">
        <f t="shared" si="4"/>
        <v>1258</v>
      </c>
      <c r="F30" s="15">
        <v>197</v>
      </c>
      <c r="G30" s="15">
        <v>1061</v>
      </c>
      <c r="I30" s="17"/>
    </row>
    <row r="31" spans="1:11" ht="15" customHeight="1" x14ac:dyDescent="0.25">
      <c r="D31" s="2">
        <v>2024</v>
      </c>
      <c r="E31" s="20">
        <f t="shared" si="4"/>
        <v>1525</v>
      </c>
      <c r="F31" s="15">
        <v>315</v>
      </c>
      <c r="G31" s="15">
        <v>1210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">
      <c r="B33" s="44" t="s">
        <v>54</v>
      </c>
      <c r="D33" s="2">
        <v>2022</v>
      </c>
      <c r="E33" s="20">
        <f t="shared" si="4"/>
        <v>107</v>
      </c>
      <c r="F33" s="15">
        <v>11</v>
      </c>
      <c r="G33" s="15">
        <v>96</v>
      </c>
      <c r="I33" s="17"/>
    </row>
    <row r="34" spans="1:9" ht="15" customHeight="1" x14ac:dyDescent="0.25">
      <c r="B34" s="43" t="s">
        <v>53</v>
      </c>
      <c r="D34" s="2">
        <v>2023</v>
      </c>
      <c r="E34" s="20">
        <f t="shared" si="4"/>
        <v>105</v>
      </c>
      <c r="F34" s="15">
        <v>10</v>
      </c>
      <c r="G34" s="15">
        <v>95</v>
      </c>
      <c r="I34" s="17"/>
    </row>
    <row r="35" spans="1:9" ht="15" customHeight="1" x14ac:dyDescent="0.25">
      <c r="D35" s="2">
        <v>2024</v>
      </c>
      <c r="E35" s="20">
        <f t="shared" si="4"/>
        <v>160</v>
      </c>
      <c r="F35" s="15">
        <v>20</v>
      </c>
      <c r="G35" s="15">
        <v>140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">
      <c r="B37" s="44" t="s">
        <v>52</v>
      </c>
      <c r="D37" s="2">
        <v>2022</v>
      </c>
      <c r="E37" s="20">
        <f t="shared" si="4"/>
        <v>77</v>
      </c>
      <c r="F37" s="15">
        <v>5</v>
      </c>
      <c r="G37" s="15">
        <v>72</v>
      </c>
      <c r="I37" s="17"/>
    </row>
    <row r="38" spans="1:9" ht="15" customHeight="1" x14ac:dyDescent="0.25">
      <c r="B38" s="43" t="s">
        <v>94</v>
      </c>
      <c r="D38" s="2">
        <v>2023</v>
      </c>
      <c r="E38" s="20">
        <f t="shared" si="4"/>
        <v>93</v>
      </c>
      <c r="F38" s="15">
        <v>4</v>
      </c>
      <c r="G38" s="15">
        <v>89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4"/>
        <v>115</v>
      </c>
      <c r="F39" s="15">
        <v>14</v>
      </c>
      <c r="G39" s="15">
        <v>101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">
      <c r="A41" s="3"/>
      <c r="B41" s="44" t="s">
        <v>51</v>
      </c>
      <c r="D41" s="2">
        <v>2022</v>
      </c>
      <c r="E41" s="20">
        <f t="shared" si="4"/>
        <v>6</v>
      </c>
      <c r="F41" s="15" t="s">
        <v>2</v>
      </c>
      <c r="G41" s="15">
        <v>6</v>
      </c>
      <c r="I41" s="17"/>
    </row>
    <row r="42" spans="1:9" ht="15" customHeight="1" x14ac:dyDescent="0.25">
      <c r="B42" s="43" t="s">
        <v>50</v>
      </c>
      <c r="D42" s="2">
        <v>2023</v>
      </c>
      <c r="E42" s="20">
        <f t="shared" si="4"/>
        <v>4</v>
      </c>
      <c r="F42" s="15" t="s">
        <v>2</v>
      </c>
      <c r="G42" s="15">
        <v>4</v>
      </c>
      <c r="I42" s="17"/>
    </row>
    <row r="43" spans="1:9" ht="15" customHeight="1" x14ac:dyDescent="0.25">
      <c r="D43" s="2">
        <v>2024</v>
      </c>
      <c r="E43" s="20">
        <f t="shared" si="4"/>
        <v>5</v>
      </c>
      <c r="F43" s="15" t="s">
        <v>2</v>
      </c>
      <c r="G43" s="15">
        <v>5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49</v>
      </c>
      <c r="D45" s="2">
        <v>2022</v>
      </c>
      <c r="E45" s="20">
        <f t="shared" si="4"/>
        <v>37</v>
      </c>
      <c r="F45" s="15">
        <v>2</v>
      </c>
      <c r="G45" s="15">
        <v>35</v>
      </c>
      <c r="I45" s="17"/>
    </row>
    <row r="46" spans="1:9" ht="15" customHeight="1" x14ac:dyDescent="0.25">
      <c r="B46" s="41" t="s">
        <v>48</v>
      </c>
      <c r="D46" s="2">
        <v>2023</v>
      </c>
      <c r="E46" s="20">
        <f t="shared" si="4"/>
        <v>30</v>
      </c>
      <c r="F46" s="15">
        <v>6</v>
      </c>
      <c r="G46" s="15">
        <v>24</v>
      </c>
      <c r="I46" s="17"/>
    </row>
    <row r="47" spans="1:9" ht="15" customHeight="1" x14ac:dyDescent="0.25">
      <c r="D47" s="2">
        <v>2024</v>
      </c>
      <c r="E47" s="20">
        <f t="shared" si="4"/>
        <v>33</v>
      </c>
      <c r="F47" s="15">
        <v>6</v>
      </c>
      <c r="G47" s="15">
        <v>27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4DB1-061F-446F-80D4-FF444BC14127}">
  <sheetPr codeName="Sheet15"/>
  <dimension ref="A1:N90"/>
  <sheetViews>
    <sheetView showGridLines="0" view="pageBreakPreview" zoomScaleNormal="90" zoomScaleSheetLayoutView="100" workbookViewId="0">
      <selection activeCell="G87" sqref="G25:G87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160</v>
      </c>
      <c r="C11" s="36" t="s">
        <v>177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161</v>
      </c>
      <c r="C12" s="76" t="s">
        <v>169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52" t="s">
        <v>26</v>
      </c>
      <c r="E15" s="53" t="s">
        <v>199</v>
      </c>
      <c r="F15" s="54"/>
      <c r="G15" s="74" t="s">
        <v>184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200</v>
      </c>
      <c r="F16" s="58"/>
      <c r="G16" s="75" t="s">
        <v>185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SUM(E25,E29,E33,E37,E41,E45,E49,E53,E57,E61,E65,E69,E73,E77,E81,E85)</f>
        <v>523</v>
      </c>
      <c r="F21" s="23"/>
      <c r="G21" s="25">
        <f t="shared" ref="G21:I21" si="0">SUM(G25,G29,G33,G37,G41,G45,G49,G53,G57,G61,G65,G69,G73,G77,G81,G85)</f>
        <v>536</v>
      </c>
      <c r="H21" s="25">
        <f t="shared" si="0"/>
        <v>63</v>
      </c>
      <c r="I21" s="25">
        <f t="shared" si="0"/>
        <v>473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I23" si="1">SUM(E26,E30,E34,E38,E42,E46,E50,E54,E58,E62,E66,E70,E74,E78,E82,E86)</f>
        <v>614</v>
      </c>
      <c r="F22" s="23"/>
      <c r="G22" s="25">
        <f t="shared" si="1"/>
        <v>624</v>
      </c>
      <c r="H22" s="25">
        <f t="shared" si="1"/>
        <v>80</v>
      </c>
      <c r="I22" s="25">
        <f t="shared" si="1"/>
        <v>544</v>
      </c>
    </row>
    <row r="23" spans="1:13" ht="15" customHeight="1" x14ac:dyDescent="0.25">
      <c r="B23" s="26"/>
      <c r="C23" s="26"/>
      <c r="D23" s="24">
        <v>2024</v>
      </c>
      <c r="E23" s="25">
        <f t="shared" si="1"/>
        <v>921</v>
      </c>
      <c r="F23" s="23"/>
      <c r="G23" s="25">
        <f t="shared" si="1"/>
        <v>941</v>
      </c>
      <c r="H23" s="25">
        <f t="shared" si="1"/>
        <v>154</v>
      </c>
      <c r="I23" s="25">
        <f t="shared" si="1"/>
        <v>787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f>SUM('3.8 (2)'!E25,'3.8 (3)'!E25)</f>
        <v>27</v>
      </c>
      <c r="F25" s="15"/>
      <c r="G25" s="20">
        <f t="shared" ref="G25:G27" si="2">SUM(H25:I25)</f>
        <v>27</v>
      </c>
      <c r="H25" s="15">
        <f>SUM('3.8 (2)'!H25,'3.8 (3)'!H25)</f>
        <v>6</v>
      </c>
      <c r="I25" s="15">
        <f>SUM('3.8 (2)'!I25,'3.8 (3)'!I25)</f>
        <v>21</v>
      </c>
      <c r="K25" s="17"/>
    </row>
    <row r="26" spans="1:13" ht="15" customHeight="1" x14ac:dyDescent="0.25">
      <c r="D26" s="2">
        <v>2023</v>
      </c>
      <c r="E26" s="15">
        <f>SUM('3.8 (2)'!E26,'3.8 (3)'!E26)</f>
        <v>26</v>
      </c>
      <c r="F26" s="15"/>
      <c r="G26" s="20">
        <f t="shared" si="2"/>
        <v>28</v>
      </c>
      <c r="H26" s="15">
        <f>SUM('3.8 (2)'!H26,'3.8 (3)'!H26)</f>
        <v>4</v>
      </c>
      <c r="I26" s="15">
        <f>SUM('3.8 (2)'!I26,'3.8 (3)'!I26)</f>
        <v>24</v>
      </c>
      <c r="K26" s="17"/>
    </row>
    <row r="27" spans="1:13" ht="15" customHeight="1" x14ac:dyDescent="0.25">
      <c r="D27" s="2">
        <v>2024</v>
      </c>
      <c r="E27" s="15">
        <f>SUM('3.8 (2)'!E27,'3.8 (3)'!E27)</f>
        <v>43</v>
      </c>
      <c r="F27" s="15"/>
      <c r="G27" s="20">
        <f t="shared" si="2"/>
        <v>42</v>
      </c>
      <c r="H27" s="15">
        <f>SUM('3.8 (2)'!H27,'3.8 (3)'!H27)</f>
        <v>14</v>
      </c>
      <c r="I27" s="15">
        <f>SUM('3.8 (2)'!I27,'3.8 (3)'!I27)</f>
        <v>28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f>SUM('3.8 (2)'!E29,'3.8 (3)'!E29)</f>
        <v>27</v>
      </c>
      <c r="F29" s="15"/>
      <c r="G29" s="20">
        <f t="shared" ref="G29:G79" si="3">SUM(H29:I29)</f>
        <v>27</v>
      </c>
      <c r="H29" s="15">
        <f>SUM('3.8 (2)'!H29,'3.8 (3)'!H29)</f>
        <v>2</v>
      </c>
      <c r="I29" s="15">
        <f>SUM('3.8 (2)'!I29,'3.8 (3)'!I29)</f>
        <v>25</v>
      </c>
      <c r="K29" s="17"/>
    </row>
    <row r="30" spans="1:13" ht="15" customHeight="1" x14ac:dyDescent="0.25">
      <c r="D30" s="2">
        <v>2023</v>
      </c>
      <c r="E30" s="15">
        <f>SUM('3.8 (2)'!E30,'3.8 (3)'!E30)</f>
        <v>32</v>
      </c>
      <c r="F30" s="15"/>
      <c r="G30" s="20">
        <f t="shared" si="3"/>
        <v>32</v>
      </c>
      <c r="H30" s="15">
        <f>SUM('3.8 (2)'!H30,'3.8 (3)'!H30)</f>
        <v>4</v>
      </c>
      <c r="I30" s="15">
        <f>SUM('3.8 (2)'!I30,'3.8 (3)'!I30)</f>
        <v>28</v>
      </c>
      <c r="K30" s="17"/>
    </row>
    <row r="31" spans="1:13" ht="15" customHeight="1" x14ac:dyDescent="0.25">
      <c r="D31" s="2">
        <v>2024</v>
      </c>
      <c r="E31" s="15">
        <f>SUM('3.8 (2)'!E31,'3.8 (3)'!E31)</f>
        <v>37</v>
      </c>
      <c r="F31" s="15"/>
      <c r="G31" s="20">
        <f t="shared" si="3"/>
        <v>37</v>
      </c>
      <c r="H31" s="15">
        <f>SUM('3.8 (2)'!H31,'3.8 (3)'!H31)</f>
        <v>3</v>
      </c>
      <c r="I31" s="15">
        <f>SUM('3.8 (2)'!I31,'3.8 (3)'!I31)</f>
        <v>34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f>SUM('3.8 (2)'!E33,'3.8 (3)'!E33)</f>
        <v>11</v>
      </c>
      <c r="F33" s="15"/>
      <c r="G33" s="20">
        <f t="shared" si="3"/>
        <v>11</v>
      </c>
      <c r="H33" s="15">
        <f>SUM('3.8 (2)'!H33,'3.8 (3)'!H33)</f>
        <v>1</v>
      </c>
      <c r="I33" s="15">
        <f>SUM('3.8 (2)'!I33,'3.8 (3)'!I33)</f>
        <v>10</v>
      </c>
      <c r="K33" s="17"/>
    </row>
    <row r="34" spans="1:11" ht="15" customHeight="1" x14ac:dyDescent="0.25">
      <c r="D34" s="2">
        <v>2023</v>
      </c>
      <c r="E34" s="15">
        <f>SUM('3.8 (2)'!E34,'3.8 (3)'!E34)</f>
        <v>21</v>
      </c>
      <c r="F34" s="15"/>
      <c r="G34" s="20">
        <f t="shared" si="3"/>
        <v>22</v>
      </c>
      <c r="H34" s="15">
        <f>SUM('3.8 (2)'!H34,'3.8 (3)'!H34)</f>
        <v>2</v>
      </c>
      <c r="I34" s="15">
        <f>SUM('3.8 (2)'!I34,'3.8 (3)'!I34)</f>
        <v>20</v>
      </c>
      <c r="K34" s="17"/>
    </row>
    <row r="35" spans="1:11" ht="15" customHeight="1" x14ac:dyDescent="0.25">
      <c r="D35" s="2">
        <v>2024</v>
      </c>
      <c r="E35" s="15">
        <f>SUM('3.8 (2)'!E35,'3.8 (3)'!E35)</f>
        <v>25</v>
      </c>
      <c r="F35" s="15"/>
      <c r="G35" s="20">
        <f t="shared" si="3"/>
        <v>26</v>
      </c>
      <c r="H35" s="15">
        <f>SUM('3.8 (2)'!H35,'3.8 (3)'!H35)</f>
        <v>2</v>
      </c>
      <c r="I35" s="15">
        <f>SUM('3.8 (2)'!I35,'3.8 (3)'!I35)</f>
        <v>24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f>SUM('3.8 (2)'!E37,'3.8 (3)'!E37)</f>
        <v>24</v>
      </c>
      <c r="F37" s="15"/>
      <c r="G37" s="20">
        <f t="shared" si="3"/>
        <v>25</v>
      </c>
      <c r="H37" s="15" t="s">
        <v>2</v>
      </c>
      <c r="I37" s="15">
        <f>SUM('3.8 (2)'!I37,'3.8 (3)'!I37)</f>
        <v>25</v>
      </c>
      <c r="K37" s="17"/>
    </row>
    <row r="38" spans="1:11" ht="15" customHeight="1" x14ac:dyDescent="0.25">
      <c r="D38" s="2">
        <v>2023</v>
      </c>
      <c r="E38" s="15">
        <f>SUM('3.8 (2)'!E38,'3.8 (3)'!E38)</f>
        <v>27</v>
      </c>
      <c r="F38" s="15"/>
      <c r="G38" s="20">
        <f t="shared" si="3"/>
        <v>27</v>
      </c>
      <c r="H38" s="15">
        <f>SUM('3.8 (2)'!H38,'3.8 (3)'!H38)</f>
        <v>4</v>
      </c>
      <c r="I38" s="15">
        <f>SUM('3.8 (2)'!I38,'3.8 (3)'!I38)</f>
        <v>23</v>
      </c>
      <c r="K38" s="17"/>
    </row>
    <row r="39" spans="1:11" s="3" customFormat="1" ht="15" customHeight="1" x14ac:dyDescent="0.25">
      <c r="A39" s="1"/>
      <c r="D39" s="2">
        <v>2024</v>
      </c>
      <c r="E39" s="15">
        <f>SUM('3.8 (2)'!E39,'3.8 (3)'!E39)</f>
        <v>42</v>
      </c>
      <c r="F39" s="15"/>
      <c r="G39" s="20">
        <f t="shared" si="3"/>
        <v>44</v>
      </c>
      <c r="H39" s="15">
        <f>SUM('3.8 (2)'!H39,'3.8 (3)'!H39)</f>
        <v>6</v>
      </c>
      <c r="I39" s="15">
        <f>SUM('3.8 (2)'!I39,'3.8 (3)'!I39)</f>
        <v>38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f>SUM('3.8 (2)'!E41,'3.8 (3)'!E41)</f>
        <v>21</v>
      </c>
      <c r="F41" s="15"/>
      <c r="G41" s="20">
        <f t="shared" si="3"/>
        <v>23</v>
      </c>
      <c r="H41" s="15">
        <f>SUM('3.8 (2)'!H41,'3.8 (3)'!H41)</f>
        <v>3</v>
      </c>
      <c r="I41" s="15">
        <f>SUM('3.8 (2)'!I41,'3.8 (3)'!I41)</f>
        <v>20</v>
      </c>
      <c r="K41" s="17"/>
    </row>
    <row r="42" spans="1:11" ht="15" customHeight="1" x14ac:dyDescent="0.25">
      <c r="D42" s="2">
        <v>2023</v>
      </c>
      <c r="E42" s="15">
        <f>SUM('3.8 (2)'!E42,'3.8 (3)'!E42)</f>
        <v>31</v>
      </c>
      <c r="F42" s="15"/>
      <c r="G42" s="20">
        <f t="shared" si="3"/>
        <v>32</v>
      </c>
      <c r="H42" s="15">
        <f>SUM('3.8 (2)'!H42,'3.8 (3)'!H42)</f>
        <v>4</v>
      </c>
      <c r="I42" s="15">
        <f>SUM('3.8 (2)'!I42,'3.8 (3)'!I42)</f>
        <v>28</v>
      </c>
      <c r="K42" s="17"/>
    </row>
    <row r="43" spans="1:11" ht="15" customHeight="1" x14ac:dyDescent="0.25">
      <c r="D43" s="2">
        <v>2024</v>
      </c>
      <c r="E43" s="15">
        <f>SUM('3.8 (2)'!E43,'3.8 (3)'!E43)</f>
        <v>40</v>
      </c>
      <c r="F43" s="15"/>
      <c r="G43" s="20">
        <f t="shared" si="3"/>
        <v>40</v>
      </c>
      <c r="H43" s="15">
        <f>SUM('3.8 (2)'!H43,'3.8 (3)'!H43)</f>
        <v>6</v>
      </c>
      <c r="I43" s="15">
        <f>SUM('3.8 (2)'!I43,'3.8 (3)'!I43)</f>
        <v>34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f>SUM('3.8 (2)'!E45,'3.8 (3)'!E45)</f>
        <v>18</v>
      </c>
      <c r="F45" s="15"/>
      <c r="G45" s="20">
        <f t="shared" si="3"/>
        <v>18</v>
      </c>
      <c r="H45" s="15">
        <f>SUM('3.8 (2)'!H45,'3.8 (3)'!H45)</f>
        <v>2</v>
      </c>
      <c r="I45" s="15">
        <f>SUM('3.8 (2)'!I45,'3.8 (3)'!I45)</f>
        <v>16</v>
      </c>
      <c r="K45" s="17"/>
    </row>
    <row r="46" spans="1:11" ht="15" customHeight="1" x14ac:dyDescent="0.25">
      <c r="D46" s="2">
        <v>2023</v>
      </c>
      <c r="E46" s="15">
        <f>SUM('3.8 (2)'!E46,'3.8 (3)'!E46)</f>
        <v>23</v>
      </c>
      <c r="F46" s="15"/>
      <c r="G46" s="20">
        <f t="shared" si="3"/>
        <v>23</v>
      </c>
      <c r="H46" s="15">
        <f>SUM('3.8 (2)'!H46,'3.8 (3)'!H46)</f>
        <v>5</v>
      </c>
      <c r="I46" s="15">
        <f>SUM('3.8 (2)'!I46,'3.8 (3)'!I46)</f>
        <v>18</v>
      </c>
      <c r="K46" s="17"/>
    </row>
    <row r="47" spans="1:11" ht="15" customHeight="1" x14ac:dyDescent="0.25">
      <c r="D47" s="2">
        <v>2024</v>
      </c>
      <c r="E47" s="15">
        <f>SUM('3.8 (2)'!E47,'3.8 (3)'!E47)</f>
        <v>27</v>
      </c>
      <c r="F47" s="15"/>
      <c r="G47" s="20">
        <f t="shared" si="3"/>
        <v>27</v>
      </c>
      <c r="H47" s="15">
        <f>SUM('3.8 (2)'!H47,'3.8 (3)'!H47)</f>
        <v>3</v>
      </c>
      <c r="I47" s="15">
        <f>SUM('3.8 (2)'!I47,'3.8 (3)'!I47)</f>
        <v>24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f>SUM('3.8 (2)'!E49,'3.8 (3)'!E49)</f>
        <v>40</v>
      </c>
      <c r="F49" s="15"/>
      <c r="G49" s="20">
        <f t="shared" si="3"/>
        <v>45</v>
      </c>
      <c r="H49" s="15">
        <f>SUM('3.8 (2)'!H49,'3.8 (3)'!H49)</f>
        <v>5</v>
      </c>
      <c r="I49" s="15">
        <f>SUM('3.8 (2)'!I49,'3.8 (3)'!I49)</f>
        <v>40</v>
      </c>
      <c r="K49" s="17"/>
    </row>
    <row r="50" spans="2:14" ht="15" customHeight="1" x14ac:dyDescent="0.25">
      <c r="D50" s="2">
        <v>2023</v>
      </c>
      <c r="E50" s="15">
        <f>SUM('3.8 (2)'!E50,'3.8 (3)'!E50)</f>
        <v>57</v>
      </c>
      <c r="F50" s="15"/>
      <c r="G50" s="20">
        <f t="shared" si="3"/>
        <v>58</v>
      </c>
      <c r="H50" s="15">
        <f>SUM('3.8 (2)'!H50,'3.8 (3)'!H50)</f>
        <v>5</v>
      </c>
      <c r="I50" s="15">
        <f>SUM('3.8 (2)'!I50,'3.8 (3)'!I50)</f>
        <v>53</v>
      </c>
      <c r="K50" s="17"/>
    </row>
    <row r="51" spans="2:14" ht="15" customHeight="1" x14ac:dyDescent="0.25">
      <c r="D51" s="2">
        <v>2024</v>
      </c>
      <c r="E51" s="15">
        <f>SUM('3.8 (2)'!E51,'3.8 (3)'!E51)</f>
        <v>95</v>
      </c>
      <c r="F51" s="15"/>
      <c r="G51" s="20">
        <f t="shared" si="3"/>
        <v>95</v>
      </c>
      <c r="H51" s="15">
        <f>SUM('3.8 (2)'!H51,'3.8 (3)'!H51)</f>
        <v>12</v>
      </c>
      <c r="I51" s="15">
        <f>SUM('3.8 (2)'!I51,'3.8 (3)'!I51)</f>
        <v>83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f>SUM('3.8 (2)'!E53,'3.8 (3)'!E53)</f>
        <v>7</v>
      </c>
      <c r="F53" s="15"/>
      <c r="G53" s="20">
        <f t="shared" si="3"/>
        <v>7</v>
      </c>
      <c r="H53" s="15" t="s">
        <v>2</v>
      </c>
      <c r="I53" s="15">
        <f>SUM('3.8 (2)'!I53,'3.8 (3)'!I53)</f>
        <v>7</v>
      </c>
      <c r="K53" s="17"/>
    </row>
    <row r="54" spans="2:14" ht="15" customHeight="1" x14ac:dyDescent="0.25">
      <c r="D54" s="2">
        <v>2023</v>
      </c>
      <c r="E54" s="15">
        <f>SUM('3.8 (2)'!E54,'3.8 (3)'!E54)</f>
        <v>7</v>
      </c>
      <c r="F54" s="15"/>
      <c r="G54" s="20">
        <f t="shared" si="3"/>
        <v>7</v>
      </c>
      <c r="H54" s="15">
        <f>SUM('3.8 (2)'!H54,'3.8 (3)'!H54)</f>
        <v>1</v>
      </c>
      <c r="I54" s="15">
        <f>SUM('3.8 (2)'!I54,'3.8 (3)'!I54)</f>
        <v>6</v>
      </c>
      <c r="K54" s="17"/>
    </row>
    <row r="55" spans="2:14" ht="15" customHeight="1" x14ac:dyDescent="0.25">
      <c r="D55" s="2">
        <v>2024</v>
      </c>
      <c r="E55" s="15">
        <f>SUM('3.8 (2)'!E55,'3.8 (3)'!E55)</f>
        <v>6</v>
      </c>
      <c r="F55" s="15"/>
      <c r="G55" s="20">
        <f t="shared" si="3"/>
        <v>6</v>
      </c>
      <c r="H55" s="15" t="s">
        <v>2</v>
      </c>
      <c r="I55" s="15">
        <f>SUM('3.8 (2)'!I55,'3.8 (3)'!I55)</f>
        <v>6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f>SUM('3.8 (2)'!E57,'3.8 (3)'!E57)</f>
        <v>38</v>
      </c>
      <c r="F57" s="15"/>
      <c r="G57" s="20">
        <f t="shared" si="3"/>
        <v>40</v>
      </c>
      <c r="H57" s="15">
        <f>SUM('3.8 (2)'!H57,'3.8 (3)'!H57)</f>
        <v>6</v>
      </c>
      <c r="I57" s="15">
        <f>SUM('3.8 (2)'!I57,'3.8 (3)'!I57)</f>
        <v>34</v>
      </c>
      <c r="K57" s="17"/>
    </row>
    <row r="58" spans="2:14" ht="15" customHeight="1" x14ac:dyDescent="0.25">
      <c r="D58" s="2">
        <v>2023</v>
      </c>
      <c r="E58" s="15">
        <f>SUM('3.8 (2)'!E58,'3.8 (3)'!E58)</f>
        <v>59</v>
      </c>
      <c r="F58" s="15"/>
      <c r="G58" s="20">
        <f t="shared" si="3"/>
        <v>59</v>
      </c>
      <c r="H58" s="15">
        <f>SUM('3.8 (2)'!H58,'3.8 (3)'!H58)</f>
        <v>7</v>
      </c>
      <c r="I58" s="15">
        <f>SUM('3.8 (2)'!I58,'3.8 (3)'!I58)</f>
        <v>52</v>
      </c>
      <c r="K58" s="17"/>
    </row>
    <row r="59" spans="2:14" ht="15" customHeight="1" x14ac:dyDescent="0.25">
      <c r="D59" s="2">
        <v>2024</v>
      </c>
      <c r="E59" s="15">
        <f>SUM('3.8 (2)'!E59,'3.8 (3)'!E59)</f>
        <v>93</v>
      </c>
      <c r="F59" s="15"/>
      <c r="G59" s="20">
        <f t="shared" si="3"/>
        <v>94</v>
      </c>
      <c r="H59" s="15">
        <f>SUM('3.8 (2)'!H59,'3.8 (3)'!H59)</f>
        <v>15</v>
      </c>
      <c r="I59" s="15">
        <f>SUM('3.8 (2)'!I59,'3.8 (3)'!I59)</f>
        <v>79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90</v>
      </c>
      <c r="D61" s="2">
        <v>2022</v>
      </c>
      <c r="E61" s="15">
        <f>SUM('3.8 (2)'!E61,'3.8 (3)'!E61)</f>
        <v>38</v>
      </c>
      <c r="F61" s="15"/>
      <c r="G61" s="20">
        <f t="shared" si="3"/>
        <v>39</v>
      </c>
      <c r="H61" s="15">
        <f>SUM('3.8 (2)'!H61,'3.8 (3)'!H61)</f>
        <v>9</v>
      </c>
      <c r="I61" s="15">
        <f>SUM('3.8 (2)'!I61,'3.8 (3)'!I61)</f>
        <v>30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f>SUM('3.8 (2)'!E62,'3.8 (3)'!E62)</f>
        <v>37</v>
      </c>
      <c r="F62" s="15"/>
      <c r="G62" s="20">
        <f t="shared" si="3"/>
        <v>39</v>
      </c>
      <c r="H62" s="15">
        <f>SUM('3.8 (2)'!H62,'3.8 (3)'!H62)</f>
        <v>4</v>
      </c>
      <c r="I62" s="15">
        <f>SUM('3.8 (2)'!I62,'3.8 (3)'!I62)</f>
        <v>35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f>SUM('3.8 (2)'!E63,'3.8 (3)'!E63)</f>
        <v>51</v>
      </c>
      <c r="F63" s="15"/>
      <c r="G63" s="20">
        <f t="shared" si="3"/>
        <v>53</v>
      </c>
      <c r="H63" s="15">
        <f>SUM('3.8 (2)'!H63,'3.8 (3)'!H63)</f>
        <v>5</v>
      </c>
      <c r="I63" s="15">
        <f>SUM('3.8 (2)'!I63,'3.8 (3)'!I63)</f>
        <v>48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f>SUM('3.8 (2)'!E65,'3.8 (3)'!E65)</f>
        <v>18</v>
      </c>
      <c r="F65" s="15"/>
      <c r="G65" s="20">
        <f t="shared" si="3"/>
        <v>18</v>
      </c>
      <c r="H65" s="15">
        <f>SUM('3.8 (2)'!H65,'3.8 (3)'!H65)</f>
        <v>1</v>
      </c>
      <c r="I65" s="15">
        <f>SUM('3.8 (2)'!I65,'3.8 (3)'!I65)</f>
        <v>17</v>
      </c>
      <c r="K65" s="17"/>
    </row>
    <row r="66" spans="1:11" ht="15" customHeight="1" x14ac:dyDescent="0.25">
      <c r="D66" s="2">
        <v>2023</v>
      </c>
      <c r="E66" s="15">
        <f>SUM('3.8 (2)'!E66,'3.8 (3)'!E66)</f>
        <v>26</v>
      </c>
      <c r="F66" s="15"/>
      <c r="G66" s="20">
        <f t="shared" si="3"/>
        <v>26</v>
      </c>
      <c r="H66" s="15">
        <f>SUM('3.8 (2)'!H66,'3.8 (3)'!H66)</f>
        <v>2</v>
      </c>
      <c r="I66" s="15">
        <f>SUM('3.8 (2)'!I66,'3.8 (3)'!I66)</f>
        <v>24</v>
      </c>
      <c r="K66" s="17"/>
    </row>
    <row r="67" spans="1:11" ht="15" customHeight="1" x14ac:dyDescent="0.25">
      <c r="D67" s="2">
        <v>2024</v>
      </c>
      <c r="E67" s="15">
        <f>SUM('3.8 (2)'!E67,'3.8 (3)'!E67)</f>
        <v>24</v>
      </c>
      <c r="F67" s="15"/>
      <c r="G67" s="20">
        <f t="shared" si="3"/>
        <v>24</v>
      </c>
      <c r="H67" s="15">
        <f>SUM('3.8 (2)'!H67,'3.8 (3)'!H67)</f>
        <v>2</v>
      </c>
      <c r="I67" s="15">
        <f>SUM('3.8 (2)'!I67,'3.8 (3)'!I67)</f>
        <v>22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15">
        <f>SUM('3.8 (2)'!E69,'3.8 (3)'!E69)</f>
        <v>144</v>
      </c>
      <c r="F69" s="15"/>
      <c r="G69" s="20">
        <f t="shared" si="3"/>
        <v>146</v>
      </c>
      <c r="H69" s="15">
        <f>SUM('3.8 (2)'!H69,'3.8 (3)'!H69)</f>
        <v>15</v>
      </c>
      <c r="I69" s="15">
        <f>SUM('3.8 (2)'!I69,'3.8 (3)'!I69)</f>
        <v>131</v>
      </c>
      <c r="K69" s="17"/>
    </row>
    <row r="70" spans="1:11" ht="15" customHeight="1" x14ac:dyDescent="0.25">
      <c r="D70" s="2">
        <v>2023</v>
      </c>
      <c r="E70" s="15">
        <f>SUM('3.8 (2)'!E70,'3.8 (3)'!E70)</f>
        <v>166</v>
      </c>
      <c r="F70" s="15"/>
      <c r="G70" s="20">
        <f t="shared" si="3"/>
        <v>168</v>
      </c>
      <c r="H70" s="15">
        <f>SUM('3.8 (2)'!H70,'3.8 (3)'!H70)</f>
        <v>19</v>
      </c>
      <c r="I70" s="15">
        <f>SUM('3.8 (2)'!I70,'3.8 (3)'!I70)</f>
        <v>149</v>
      </c>
      <c r="K70" s="17"/>
    </row>
    <row r="71" spans="1:11" ht="15" customHeight="1" x14ac:dyDescent="0.25">
      <c r="D71" s="2">
        <v>2024</v>
      </c>
      <c r="E71" s="15">
        <f>SUM('3.8 (2)'!E71,'3.8 (3)'!E71)</f>
        <v>211</v>
      </c>
      <c r="F71" s="15"/>
      <c r="G71" s="20">
        <f t="shared" si="3"/>
        <v>221</v>
      </c>
      <c r="H71" s="15">
        <f>SUM('3.8 (2)'!H71,'3.8 (3)'!H71)</f>
        <v>35</v>
      </c>
      <c r="I71" s="15">
        <f>SUM('3.8 (2)'!I71,'3.8 (3)'!I71)</f>
        <v>186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f>SUM('3.8 (2)'!E73,'3.8 (3)'!E73)</f>
        <v>14</v>
      </c>
      <c r="F73" s="15"/>
      <c r="G73" s="20">
        <f t="shared" si="3"/>
        <v>14</v>
      </c>
      <c r="H73" s="15">
        <f>SUM('3.8 (2)'!H73,'3.8 (3)'!H73)</f>
        <v>2</v>
      </c>
      <c r="I73" s="15">
        <f>SUM('3.8 (2)'!I73,'3.8 (3)'!I73)</f>
        <v>12</v>
      </c>
      <c r="K73" s="17"/>
    </row>
    <row r="74" spans="1:11" ht="15" customHeight="1" x14ac:dyDescent="0.25">
      <c r="D74" s="2">
        <v>2023</v>
      </c>
      <c r="E74" s="15">
        <f>SUM('3.8 (2)'!E74,'3.8 (3)'!E74)</f>
        <v>10</v>
      </c>
      <c r="F74" s="15"/>
      <c r="G74" s="20">
        <f t="shared" si="3"/>
        <v>10</v>
      </c>
      <c r="H74" s="15">
        <f>SUM('3.8 (2)'!H74,'3.8 (3)'!H74)</f>
        <v>1</v>
      </c>
      <c r="I74" s="15">
        <f>SUM('3.8 (2)'!I74,'3.8 (3)'!I74)</f>
        <v>9</v>
      </c>
      <c r="K74" s="17"/>
    </row>
    <row r="75" spans="1:11" ht="15" customHeight="1" x14ac:dyDescent="0.25">
      <c r="D75" s="2">
        <v>2024</v>
      </c>
      <c r="E75" s="15">
        <f>SUM('3.8 (2)'!E75,'3.8 (3)'!E75)</f>
        <v>17</v>
      </c>
      <c r="F75" s="15"/>
      <c r="G75" s="20">
        <f t="shared" si="3"/>
        <v>17</v>
      </c>
      <c r="H75" s="15">
        <f>SUM('3.8 (2)'!H75,'3.8 (3)'!H75)</f>
        <v>3</v>
      </c>
      <c r="I75" s="15">
        <f>SUM('3.8 (2)'!I75,'3.8 (3)'!I75)</f>
        <v>14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3</v>
      </c>
      <c r="D77" s="2">
        <v>2022</v>
      </c>
      <c r="E77" s="15">
        <f>SUM('3.8 (2)'!E77,'3.8 (3)'!E77)</f>
        <v>96</v>
      </c>
      <c r="F77" s="15"/>
      <c r="G77" s="20">
        <f t="shared" si="3"/>
        <v>96</v>
      </c>
      <c r="H77" s="15">
        <f>SUM('3.8 (2)'!H77,'3.8 (3)'!H77)</f>
        <v>11</v>
      </c>
      <c r="I77" s="15">
        <f>SUM('3.8 (2)'!I77,'3.8 (3)'!I77)</f>
        <v>85</v>
      </c>
      <c r="K77" s="17"/>
    </row>
    <row r="78" spans="1:11" ht="15" customHeight="1" x14ac:dyDescent="0.25">
      <c r="D78" s="2">
        <v>2023</v>
      </c>
      <c r="E78" s="15">
        <f>SUM('3.8 (2)'!E78,'3.8 (3)'!E78)</f>
        <v>92</v>
      </c>
      <c r="F78" s="15"/>
      <c r="G78" s="20">
        <f t="shared" si="3"/>
        <v>93</v>
      </c>
      <c r="H78" s="15">
        <f>SUM('3.8 (2)'!H78,'3.8 (3)'!H78)</f>
        <v>18</v>
      </c>
      <c r="I78" s="15">
        <f>SUM('3.8 (2)'!I78,'3.8 (3)'!I78)</f>
        <v>75</v>
      </c>
    </row>
    <row r="79" spans="1:11" ht="15" customHeight="1" x14ac:dyDescent="0.25">
      <c r="A79" s="14"/>
      <c r="B79" s="16"/>
      <c r="C79" s="16"/>
      <c r="D79" s="2">
        <v>2024</v>
      </c>
      <c r="E79" s="15">
        <f>SUM('3.8 (2)'!E79,'3.8 (3)'!E79)</f>
        <v>208</v>
      </c>
      <c r="F79" s="15"/>
      <c r="G79" s="20">
        <f t="shared" si="3"/>
        <v>213</v>
      </c>
      <c r="H79" s="15">
        <f>SUM('3.8 (2)'!H79,'3.8 (3)'!H79)</f>
        <v>48</v>
      </c>
      <c r="I79" s="15">
        <f>SUM('3.8 (2)'!I79,'3.8 (3)'!I79)</f>
        <v>165</v>
      </c>
      <c r="J79" s="14"/>
    </row>
    <row r="80" spans="1:11" ht="8.1" customHeight="1" x14ac:dyDescent="0.25">
      <c r="D80" s="19"/>
      <c r="E80" s="18"/>
      <c r="F80" s="18"/>
      <c r="G80" s="18"/>
      <c r="H80" s="18"/>
      <c r="I80" s="18"/>
      <c r="K80" s="17"/>
    </row>
    <row r="81" spans="1:11" ht="15" customHeight="1" x14ac:dyDescent="0.25">
      <c r="B81" s="3" t="s">
        <v>91</v>
      </c>
      <c r="D81" s="2">
        <v>2022</v>
      </c>
      <c r="E81" s="15" t="s">
        <v>2</v>
      </c>
      <c r="F81" s="15"/>
      <c r="G81" s="15" t="s">
        <v>2</v>
      </c>
      <c r="H81" s="15" t="s">
        <v>2</v>
      </c>
      <c r="I81" s="15" t="s">
        <v>2</v>
      </c>
      <c r="K81" s="17"/>
    </row>
    <row r="82" spans="1:11" ht="15" customHeight="1" x14ac:dyDescent="0.25">
      <c r="D82" s="2">
        <v>2023</v>
      </c>
      <c r="E82" s="15" t="s">
        <v>2</v>
      </c>
      <c r="F82" s="15"/>
      <c r="G82" s="15" t="s">
        <v>2</v>
      </c>
      <c r="H82" s="15" t="s">
        <v>2</v>
      </c>
      <c r="I82" s="15" t="s">
        <v>2</v>
      </c>
    </row>
    <row r="83" spans="1:11" ht="15" customHeight="1" x14ac:dyDescent="0.25">
      <c r="A83" s="14"/>
      <c r="B83" s="16"/>
      <c r="C83" s="16"/>
      <c r="D83" s="2">
        <v>2024</v>
      </c>
      <c r="E83" s="15" t="s">
        <v>2</v>
      </c>
      <c r="F83" s="15"/>
      <c r="G83" s="15" t="s">
        <v>2</v>
      </c>
      <c r="H83" s="15" t="s">
        <v>2</v>
      </c>
      <c r="I83" s="15" t="s">
        <v>2</v>
      </c>
      <c r="J83" s="14"/>
    </row>
    <row r="84" spans="1:11" ht="8.1" customHeight="1" x14ac:dyDescent="0.25">
      <c r="D84" s="19"/>
      <c r="E84" s="18"/>
      <c r="F84" s="18"/>
      <c r="G84" s="18"/>
      <c r="H84" s="18"/>
      <c r="I84" s="18"/>
      <c r="K84" s="17"/>
    </row>
    <row r="85" spans="1:11" ht="15" customHeight="1" x14ac:dyDescent="0.25">
      <c r="B85" s="3" t="s">
        <v>92</v>
      </c>
      <c r="D85" s="2">
        <v>2022</v>
      </c>
      <c r="E85" s="15" t="s">
        <v>2</v>
      </c>
      <c r="F85" s="15"/>
      <c r="G85" s="15" t="s">
        <v>2</v>
      </c>
      <c r="H85" s="15" t="s">
        <v>2</v>
      </c>
      <c r="I85" s="15" t="s">
        <v>2</v>
      </c>
      <c r="K85" s="17"/>
    </row>
    <row r="86" spans="1:11" ht="15" customHeight="1" x14ac:dyDescent="0.25">
      <c r="D86" s="2">
        <v>2023</v>
      </c>
      <c r="E86" s="15" t="s">
        <v>2</v>
      </c>
      <c r="F86" s="15"/>
      <c r="G86" s="15" t="s">
        <v>2</v>
      </c>
      <c r="H86" s="15" t="s">
        <v>2</v>
      </c>
      <c r="I86" s="15" t="s">
        <v>2</v>
      </c>
    </row>
    <row r="87" spans="1:11" ht="15" customHeight="1" x14ac:dyDescent="0.25">
      <c r="A87" s="14"/>
      <c r="B87" s="16"/>
      <c r="C87" s="16"/>
      <c r="D87" s="2">
        <v>2024</v>
      </c>
      <c r="E87" s="15">
        <f>SUM('3.8 (2)'!E87,'3.8 (3)'!E87)</f>
        <v>2</v>
      </c>
      <c r="F87" s="15"/>
      <c r="G87" s="20">
        <f t="shared" ref="G87" si="4">SUM(H87:I87)</f>
        <v>2</v>
      </c>
      <c r="H87" s="15" t="s">
        <v>2</v>
      </c>
      <c r="I87" s="15">
        <f>SUM('3.8 (2)'!I87,'3.8 (3)'!I87)</f>
        <v>2</v>
      </c>
      <c r="J87" s="14"/>
    </row>
    <row r="88" spans="1:11" ht="8.1" customHeight="1" thickBot="1" x14ac:dyDescent="0.3">
      <c r="A88" s="11"/>
      <c r="B88" s="13"/>
      <c r="C88" s="13"/>
      <c r="D88" s="12"/>
      <c r="E88" s="12"/>
      <c r="F88" s="12"/>
      <c r="G88" s="12"/>
      <c r="H88" s="12"/>
      <c r="I88" s="12"/>
      <c r="J88" s="11"/>
    </row>
    <row r="89" spans="1:11" s="9" customFormat="1" x14ac:dyDescent="0.25">
      <c r="A89" s="4"/>
      <c r="B89" s="7"/>
      <c r="C89" s="7"/>
      <c r="D89" s="6"/>
      <c r="E89" s="6"/>
      <c r="F89" s="6"/>
      <c r="G89" s="6"/>
      <c r="H89" s="6"/>
      <c r="I89" s="6"/>
      <c r="J89" s="10" t="s">
        <v>1</v>
      </c>
    </row>
    <row r="90" spans="1:11" s="4" customFormat="1" x14ac:dyDescent="0.25">
      <c r="A90" s="8"/>
      <c r="B90" s="7"/>
      <c r="C90" s="7"/>
      <c r="D90" s="6"/>
      <c r="E90" s="6"/>
      <c r="F90" s="6"/>
      <c r="G90" s="6"/>
      <c r="H90" s="6"/>
      <c r="I90" s="6"/>
      <c r="J90" s="5" t="s">
        <v>0</v>
      </c>
    </row>
  </sheetData>
  <mergeCells count="3">
    <mergeCell ref="G15:I15"/>
    <mergeCell ref="G16:I16"/>
    <mergeCell ref="C12:I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D120-605A-4F5B-A4EC-14B27F1C7887}">
  <dimension ref="A1:N90"/>
  <sheetViews>
    <sheetView showGridLines="0" view="pageBreakPreview" zoomScaleNormal="90" zoomScaleSheetLayoutView="100" workbookViewId="0">
      <selection activeCell="G21" sqref="G21:G23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160</v>
      </c>
      <c r="C11" s="36" t="s">
        <v>177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161</v>
      </c>
      <c r="C12" s="76" t="s">
        <v>169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67" t="s">
        <v>26</v>
      </c>
      <c r="E15" s="53" t="s">
        <v>186</v>
      </c>
      <c r="F15" s="54"/>
      <c r="G15" s="74" t="s">
        <v>201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62</v>
      </c>
      <c r="F16" s="58"/>
      <c r="G16" s="75" t="s">
        <v>202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SUM(E25,E29,E33,E37,E41,E45,E49,E53,E57,E61,E65,E69,E73,E77,E81,E85)</f>
        <v>477</v>
      </c>
      <c r="F21" s="23"/>
      <c r="G21" s="25">
        <f t="shared" ref="G21:I21" si="0">SUM(G25,G29,G33,G37,G41,G45,G49,G53,G57,G61,G65,G69,G73,G77,G81,G85)</f>
        <v>488</v>
      </c>
      <c r="H21" s="25">
        <f t="shared" si="0"/>
        <v>61</v>
      </c>
      <c r="I21" s="25">
        <f t="shared" si="0"/>
        <v>427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I23" si="1">SUM(E26,E30,E34,E38,E42,E46,E50,E54,E58,E62,E66,E70,E74,E78,E82,E86)</f>
        <v>522</v>
      </c>
      <c r="F22" s="23"/>
      <c r="G22" s="25">
        <f t="shared" si="1"/>
        <v>529</v>
      </c>
      <c r="H22" s="25">
        <f t="shared" si="1"/>
        <v>65</v>
      </c>
      <c r="I22" s="25">
        <f t="shared" si="1"/>
        <v>464</v>
      </c>
    </row>
    <row r="23" spans="1:13" ht="15" customHeight="1" x14ac:dyDescent="0.25">
      <c r="B23" s="26"/>
      <c r="C23" s="26"/>
      <c r="D23" s="24">
        <v>2024</v>
      </c>
      <c r="E23" s="25">
        <f>SUM(E27,E31,E35,E39,E43,E47,E51,E55,E59,E63,E67,E71,E75,E79,E83,E87)</f>
        <v>788</v>
      </c>
      <c r="F23" s="23"/>
      <c r="G23" s="25">
        <f>SUM(G27,G31,G35,G39,G43,G47,G51,G55,G59,G63,G67,G71,G75,G79,G83,G87)</f>
        <v>794</v>
      </c>
      <c r="H23" s="25">
        <f t="shared" si="1"/>
        <v>128</v>
      </c>
      <c r="I23" s="25">
        <f t="shared" si="1"/>
        <v>666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v>27</v>
      </c>
      <c r="F25" s="15"/>
      <c r="G25" s="20">
        <f t="shared" ref="G25:G27" si="2">SUM(H25:I25)</f>
        <v>27</v>
      </c>
      <c r="H25" s="15">
        <v>6</v>
      </c>
      <c r="I25" s="15">
        <v>21</v>
      </c>
      <c r="K25" s="17"/>
    </row>
    <row r="26" spans="1:13" ht="15" customHeight="1" x14ac:dyDescent="0.25">
      <c r="D26" s="2">
        <v>2023</v>
      </c>
      <c r="E26" s="15">
        <v>18</v>
      </c>
      <c r="F26" s="15"/>
      <c r="G26" s="20">
        <f t="shared" si="2"/>
        <v>18</v>
      </c>
      <c r="H26" s="15">
        <v>1</v>
      </c>
      <c r="I26" s="15">
        <v>17</v>
      </c>
      <c r="K26" s="17"/>
    </row>
    <row r="27" spans="1:13" ht="15" customHeight="1" x14ac:dyDescent="0.25">
      <c r="D27" s="2">
        <v>2024</v>
      </c>
      <c r="E27" s="15">
        <v>27</v>
      </c>
      <c r="F27" s="15"/>
      <c r="G27" s="20">
        <f t="shared" si="2"/>
        <v>27</v>
      </c>
      <c r="H27" s="15">
        <v>7</v>
      </c>
      <c r="I27" s="15">
        <v>20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v>23</v>
      </c>
      <c r="F29" s="15"/>
      <c r="G29" s="20">
        <f t="shared" ref="G29:G79" si="3">SUM(H29:I29)</f>
        <v>23</v>
      </c>
      <c r="H29" s="15">
        <v>2</v>
      </c>
      <c r="I29" s="15">
        <v>21</v>
      </c>
      <c r="K29" s="17"/>
    </row>
    <row r="30" spans="1:13" ht="15" customHeight="1" x14ac:dyDescent="0.25">
      <c r="D30" s="2">
        <v>2023</v>
      </c>
      <c r="E30" s="15">
        <v>28</v>
      </c>
      <c r="F30" s="15"/>
      <c r="G30" s="20">
        <f t="shared" si="3"/>
        <v>28</v>
      </c>
      <c r="H30" s="15">
        <v>3</v>
      </c>
      <c r="I30" s="15">
        <v>25</v>
      </c>
      <c r="K30" s="17"/>
    </row>
    <row r="31" spans="1:13" ht="15" customHeight="1" x14ac:dyDescent="0.25">
      <c r="D31" s="2">
        <v>2024</v>
      </c>
      <c r="E31" s="15">
        <v>33</v>
      </c>
      <c r="F31" s="15"/>
      <c r="G31" s="20">
        <f t="shared" si="3"/>
        <v>33</v>
      </c>
      <c r="H31" s="15">
        <v>3</v>
      </c>
      <c r="I31" s="15">
        <v>30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v>11</v>
      </c>
      <c r="F33" s="15"/>
      <c r="G33" s="20">
        <f t="shared" si="3"/>
        <v>11</v>
      </c>
      <c r="H33" s="15">
        <v>1</v>
      </c>
      <c r="I33" s="15">
        <v>10</v>
      </c>
      <c r="K33" s="17"/>
    </row>
    <row r="34" spans="1:11" ht="15" customHeight="1" x14ac:dyDescent="0.25">
      <c r="D34" s="2">
        <v>2023</v>
      </c>
      <c r="E34" s="15">
        <v>18</v>
      </c>
      <c r="F34" s="15"/>
      <c r="G34" s="20">
        <f t="shared" si="3"/>
        <v>19</v>
      </c>
      <c r="H34" s="15">
        <v>2</v>
      </c>
      <c r="I34" s="15">
        <v>17</v>
      </c>
      <c r="K34" s="17"/>
    </row>
    <row r="35" spans="1:11" ht="15" customHeight="1" x14ac:dyDescent="0.25">
      <c r="D35" s="2">
        <v>2024</v>
      </c>
      <c r="E35" s="15">
        <v>19</v>
      </c>
      <c r="F35" s="15"/>
      <c r="G35" s="20">
        <f t="shared" si="3"/>
        <v>19</v>
      </c>
      <c r="H35" s="15">
        <v>1</v>
      </c>
      <c r="I35" s="15">
        <v>18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v>21</v>
      </c>
      <c r="F37" s="15"/>
      <c r="G37" s="20">
        <f t="shared" si="3"/>
        <v>22</v>
      </c>
      <c r="H37" s="15" t="s">
        <v>2</v>
      </c>
      <c r="I37" s="15">
        <v>22</v>
      </c>
      <c r="K37" s="17"/>
    </row>
    <row r="38" spans="1:11" ht="15" customHeight="1" x14ac:dyDescent="0.25">
      <c r="D38" s="2">
        <v>2023</v>
      </c>
      <c r="E38" s="15">
        <v>21</v>
      </c>
      <c r="F38" s="15"/>
      <c r="G38" s="20">
        <f t="shared" si="3"/>
        <v>21</v>
      </c>
      <c r="H38" s="15">
        <v>3</v>
      </c>
      <c r="I38" s="15">
        <v>18</v>
      </c>
      <c r="K38" s="17"/>
    </row>
    <row r="39" spans="1:11" s="3" customFormat="1" ht="15" customHeight="1" x14ac:dyDescent="0.25">
      <c r="A39" s="1"/>
      <c r="D39" s="2">
        <v>2024</v>
      </c>
      <c r="E39" s="15">
        <v>33</v>
      </c>
      <c r="F39" s="15"/>
      <c r="G39" s="20">
        <f t="shared" si="3"/>
        <v>33</v>
      </c>
      <c r="H39" s="15">
        <v>4</v>
      </c>
      <c r="I39" s="15">
        <v>29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v>19</v>
      </c>
      <c r="F41" s="15"/>
      <c r="G41" s="20">
        <f t="shared" si="3"/>
        <v>21</v>
      </c>
      <c r="H41" s="15">
        <v>3</v>
      </c>
      <c r="I41" s="15">
        <v>18</v>
      </c>
      <c r="K41" s="17"/>
    </row>
    <row r="42" spans="1:11" ht="15" customHeight="1" x14ac:dyDescent="0.25">
      <c r="D42" s="2">
        <v>2023</v>
      </c>
      <c r="E42" s="15">
        <v>26</v>
      </c>
      <c r="F42" s="15"/>
      <c r="G42" s="20">
        <f t="shared" si="3"/>
        <v>26</v>
      </c>
      <c r="H42" s="15">
        <v>3</v>
      </c>
      <c r="I42" s="15">
        <v>23</v>
      </c>
      <c r="K42" s="17"/>
    </row>
    <row r="43" spans="1:11" ht="15" customHeight="1" x14ac:dyDescent="0.25">
      <c r="D43" s="2">
        <v>2024</v>
      </c>
      <c r="E43" s="15">
        <v>32</v>
      </c>
      <c r="F43" s="15"/>
      <c r="G43" s="20">
        <f t="shared" si="3"/>
        <v>32</v>
      </c>
      <c r="H43" s="15">
        <v>5</v>
      </c>
      <c r="I43" s="15">
        <v>27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v>15</v>
      </c>
      <c r="F45" s="15"/>
      <c r="G45" s="20">
        <f t="shared" si="3"/>
        <v>15</v>
      </c>
      <c r="H45" s="15">
        <v>2</v>
      </c>
      <c r="I45" s="15">
        <v>13</v>
      </c>
      <c r="K45" s="17"/>
    </row>
    <row r="46" spans="1:11" ht="15" customHeight="1" x14ac:dyDescent="0.25">
      <c r="D46" s="2">
        <v>2023</v>
      </c>
      <c r="E46" s="15">
        <v>22</v>
      </c>
      <c r="F46" s="15"/>
      <c r="G46" s="20">
        <f t="shared" si="3"/>
        <v>22</v>
      </c>
      <c r="H46" s="15">
        <v>5</v>
      </c>
      <c r="I46" s="15">
        <v>17</v>
      </c>
      <c r="K46" s="17"/>
    </row>
    <row r="47" spans="1:11" ht="15" customHeight="1" x14ac:dyDescent="0.25">
      <c r="D47" s="2">
        <v>2024</v>
      </c>
      <c r="E47" s="15">
        <v>20</v>
      </c>
      <c r="F47" s="15"/>
      <c r="G47" s="20">
        <f t="shared" si="3"/>
        <v>20</v>
      </c>
      <c r="H47" s="15">
        <v>1</v>
      </c>
      <c r="I47" s="15">
        <v>19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v>36</v>
      </c>
      <c r="F49" s="15"/>
      <c r="G49" s="20">
        <f t="shared" si="3"/>
        <v>41</v>
      </c>
      <c r="H49" s="15">
        <v>5</v>
      </c>
      <c r="I49" s="15">
        <v>36</v>
      </c>
      <c r="K49" s="17"/>
    </row>
    <row r="50" spans="2:14" ht="15" customHeight="1" x14ac:dyDescent="0.25">
      <c r="D50" s="2">
        <v>2023</v>
      </c>
      <c r="E50" s="15">
        <v>54</v>
      </c>
      <c r="F50" s="15"/>
      <c r="G50" s="20">
        <f t="shared" si="3"/>
        <v>55</v>
      </c>
      <c r="H50" s="15">
        <v>5</v>
      </c>
      <c r="I50" s="15">
        <v>50</v>
      </c>
      <c r="K50" s="17"/>
    </row>
    <row r="51" spans="2:14" ht="15" customHeight="1" x14ac:dyDescent="0.25">
      <c r="D51" s="2">
        <v>2024</v>
      </c>
      <c r="E51" s="15">
        <v>89</v>
      </c>
      <c r="F51" s="15"/>
      <c r="G51" s="20">
        <f t="shared" si="3"/>
        <v>89</v>
      </c>
      <c r="H51" s="15">
        <v>12</v>
      </c>
      <c r="I51" s="15">
        <v>77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v>7</v>
      </c>
      <c r="F53" s="15"/>
      <c r="G53" s="20">
        <f t="shared" si="3"/>
        <v>7</v>
      </c>
      <c r="H53" s="15" t="s">
        <v>2</v>
      </c>
      <c r="I53" s="15">
        <v>7</v>
      </c>
      <c r="K53" s="17"/>
    </row>
    <row r="54" spans="2:14" ht="15" customHeight="1" x14ac:dyDescent="0.25">
      <c r="D54" s="2">
        <v>2023</v>
      </c>
      <c r="E54" s="15">
        <v>6</v>
      </c>
      <c r="F54" s="15"/>
      <c r="G54" s="20">
        <f t="shared" si="3"/>
        <v>6</v>
      </c>
      <c r="H54" s="15">
        <v>1</v>
      </c>
      <c r="I54" s="15">
        <v>5</v>
      </c>
      <c r="K54" s="17"/>
    </row>
    <row r="55" spans="2:14" ht="15" customHeight="1" x14ac:dyDescent="0.25">
      <c r="D55" s="2">
        <v>2024</v>
      </c>
      <c r="E55" s="15">
        <v>5</v>
      </c>
      <c r="F55" s="15"/>
      <c r="G55" s="20">
        <f t="shared" si="3"/>
        <v>5</v>
      </c>
      <c r="H55" s="15" t="s">
        <v>2</v>
      </c>
      <c r="I55" s="15">
        <v>5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v>30</v>
      </c>
      <c r="F57" s="15"/>
      <c r="G57" s="20">
        <f t="shared" si="3"/>
        <v>32</v>
      </c>
      <c r="H57" s="15">
        <v>6</v>
      </c>
      <c r="I57" s="15">
        <v>26</v>
      </c>
      <c r="K57" s="17"/>
    </row>
    <row r="58" spans="2:14" ht="15" customHeight="1" x14ac:dyDescent="0.25">
      <c r="D58" s="2">
        <v>2023</v>
      </c>
      <c r="E58" s="15">
        <v>47</v>
      </c>
      <c r="F58" s="15"/>
      <c r="G58" s="20">
        <f t="shared" si="3"/>
        <v>47</v>
      </c>
      <c r="H58" s="15">
        <v>2</v>
      </c>
      <c r="I58" s="15">
        <v>45</v>
      </c>
      <c r="K58" s="17"/>
    </row>
    <row r="59" spans="2:14" ht="15" customHeight="1" x14ac:dyDescent="0.25">
      <c r="D59" s="2">
        <v>2024</v>
      </c>
      <c r="E59" s="15">
        <v>79</v>
      </c>
      <c r="F59" s="15"/>
      <c r="G59" s="20">
        <f t="shared" si="3"/>
        <v>79</v>
      </c>
      <c r="H59" s="15">
        <v>14</v>
      </c>
      <c r="I59" s="15">
        <v>65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90</v>
      </c>
      <c r="D61" s="2">
        <v>2022</v>
      </c>
      <c r="E61" s="15">
        <v>36</v>
      </c>
      <c r="F61" s="15"/>
      <c r="G61" s="20">
        <f t="shared" si="3"/>
        <v>37</v>
      </c>
      <c r="H61" s="15">
        <v>9</v>
      </c>
      <c r="I61" s="15">
        <v>28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v>29</v>
      </c>
      <c r="F62" s="15"/>
      <c r="G62" s="20">
        <f t="shared" si="3"/>
        <v>31</v>
      </c>
      <c r="H62" s="15">
        <v>4</v>
      </c>
      <c r="I62" s="15">
        <v>27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v>49</v>
      </c>
      <c r="F63" s="15"/>
      <c r="G63" s="20">
        <f t="shared" si="3"/>
        <v>51</v>
      </c>
      <c r="H63" s="15">
        <v>5</v>
      </c>
      <c r="I63" s="15">
        <v>46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v>16</v>
      </c>
      <c r="F65" s="15"/>
      <c r="G65" s="20">
        <f t="shared" si="3"/>
        <v>16</v>
      </c>
      <c r="H65" s="15">
        <v>1</v>
      </c>
      <c r="I65" s="15">
        <v>15</v>
      </c>
      <c r="K65" s="17"/>
    </row>
    <row r="66" spans="1:11" ht="15" customHeight="1" x14ac:dyDescent="0.25">
      <c r="D66" s="2">
        <v>2023</v>
      </c>
      <c r="E66" s="15">
        <v>20</v>
      </c>
      <c r="F66" s="15"/>
      <c r="G66" s="20">
        <f t="shared" si="3"/>
        <v>20</v>
      </c>
      <c r="H66" s="15">
        <v>2</v>
      </c>
      <c r="I66" s="15">
        <v>18</v>
      </c>
      <c r="K66" s="17"/>
    </row>
    <row r="67" spans="1:11" ht="15" customHeight="1" x14ac:dyDescent="0.25">
      <c r="D67" s="2">
        <v>2024</v>
      </c>
      <c r="E67" s="15">
        <v>14</v>
      </c>
      <c r="F67" s="15"/>
      <c r="G67" s="20">
        <f t="shared" si="3"/>
        <v>14</v>
      </c>
      <c r="H67" s="15">
        <v>2</v>
      </c>
      <c r="I67" s="15">
        <v>12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20">
        <v>127</v>
      </c>
      <c r="F69" s="15"/>
      <c r="G69" s="20">
        <f t="shared" si="3"/>
        <v>127</v>
      </c>
      <c r="H69" s="15">
        <v>13</v>
      </c>
      <c r="I69" s="15">
        <v>114</v>
      </c>
      <c r="K69" s="17"/>
    </row>
    <row r="70" spans="1:11" ht="15" customHeight="1" x14ac:dyDescent="0.25">
      <c r="D70" s="2">
        <v>2023</v>
      </c>
      <c r="E70" s="15">
        <v>136</v>
      </c>
      <c r="F70" s="15"/>
      <c r="G70" s="20">
        <f t="shared" si="3"/>
        <v>138</v>
      </c>
      <c r="H70" s="15">
        <v>15</v>
      </c>
      <c r="I70" s="15">
        <v>123</v>
      </c>
      <c r="K70" s="17"/>
    </row>
    <row r="71" spans="1:11" ht="15" customHeight="1" x14ac:dyDescent="0.25">
      <c r="D71" s="2">
        <v>2024</v>
      </c>
      <c r="E71" s="15">
        <v>182</v>
      </c>
      <c r="F71" s="15"/>
      <c r="G71" s="20">
        <f t="shared" si="3"/>
        <v>182</v>
      </c>
      <c r="H71" s="15">
        <v>28</v>
      </c>
      <c r="I71" s="15">
        <v>154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v>14</v>
      </c>
      <c r="F73" s="15"/>
      <c r="G73" s="20">
        <f t="shared" si="3"/>
        <v>14</v>
      </c>
      <c r="H73" s="15">
        <v>2</v>
      </c>
      <c r="I73" s="15">
        <v>12</v>
      </c>
      <c r="K73" s="17"/>
    </row>
    <row r="74" spans="1:11" ht="15" customHeight="1" x14ac:dyDescent="0.25">
      <c r="D74" s="2">
        <v>2023</v>
      </c>
      <c r="E74" s="15">
        <v>9</v>
      </c>
      <c r="F74" s="15"/>
      <c r="G74" s="20">
        <f t="shared" si="3"/>
        <v>9</v>
      </c>
      <c r="H74" s="15">
        <v>1</v>
      </c>
      <c r="I74" s="15">
        <v>8</v>
      </c>
      <c r="K74" s="17"/>
    </row>
    <row r="75" spans="1:11" ht="15" customHeight="1" x14ac:dyDescent="0.25">
      <c r="D75" s="2">
        <v>2024</v>
      </c>
      <c r="E75" s="15">
        <v>12</v>
      </c>
      <c r="F75" s="15"/>
      <c r="G75" s="20">
        <f t="shared" si="3"/>
        <v>12</v>
      </c>
      <c r="H75" s="15" t="s">
        <v>2</v>
      </c>
      <c r="I75" s="15">
        <v>12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3</v>
      </c>
      <c r="D77" s="2">
        <v>2022</v>
      </c>
      <c r="E77" s="15">
        <v>95</v>
      </c>
      <c r="F77" s="15"/>
      <c r="G77" s="20">
        <f t="shared" si="3"/>
        <v>95</v>
      </c>
      <c r="H77" s="15">
        <v>11</v>
      </c>
      <c r="I77" s="15">
        <v>84</v>
      </c>
      <c r="K77" s="17"/>
    </row>
    <row r="78" spans="1:11" ht="15" customHeight="1" x14ac:dyDescent="0.25">
      <c r="D78" s="2">
        <v>2023</v>
      </c>
      <c r="E78" s="15">
        <v>88</v>
      </c>
      <c r="F78" s="15"/>
      <c r="G78" s="20">
        <f t="shared" si="3"/>
        <v>89</v>
      </c>
      <c r="H78" s="15">
        <v>18</v>
      </c>
      <c r="I78" s="15">
        <v>71</v>
      </c>
    </row>
    <row r="79" spans="1:11" ht="15" customHeight="1" x14ac:dyDescent="0.25">
      <c r="A79" s="14"/>
      <c r="B79" s="16"/>
      <c r="C79" s="16"/>
      <c r="D79" s="2">
        <v>2024</v>
      </c>
      <c r="E79" s="15">
        <v>194</v>
      </c>
      <c r="F79" s="15"/>
      <c r="G79" s="20">
        <f t="shared" si="3"/>
        <v>198</v>
      </c>
      <c r="H79" s="15">
        <v>46</v>
      </c>
      <c r="I79" s="15">
        <v>152</v>
      </c>
      <c r="J79" s="14"/>
    </row>
    <row r="80" spans="1:11" ht="8.1" customHeight="1" x14ac:dyDescent="0.25">
      <c r="D80" s="19"/>
      <c r="E80" s="18"/>
      <c r="F80" s="18"/>
      <c r="G80" s="18"/>
      <c r="H80" s="18"/>
      <c r="I80" s="18"/>
      <c r="K80" s="17"/>
    </row>
    <row r="81" spans="1:11" ht="15" customHeight="1" x14ac:dyDescent="0.25">
      <c r="B81" s="3" t="s">
        <v>91</v>
      </c>
      <c r="D81" s="2">
        <v>2022</v>
      </c>
      <c r="E81" s="15" t="s">
        <v>2</v>
      </c>
      <c r="F81" s="15"/>
      <c r="G81" s="15" t="s">
        <v>2</v>
      </c>
      <c r="H81" s="15" t="s">
        <v>2</v>
      </c>
      <c r="I81" s="15" t="s">
        <v>2</v>
      </c>
      <c r="K81" s="17"/>
    </row>
    <row r="82" spans="1:11" ht="15" customHeight="1" x14ac:dyDescent="0.25">
      <c r="D82" s="2">
        <v>2023</v>
      </c>
      <c r="E82" s="15" t="s">
        <v>2</v>
      </c>
      <c r="F82" s="15"/>
      <c r="G82" s="15" t="s">
        <v>2</v>
      </c>
      <c r="H82" s="15" t="s">
        <v>2</v>
      </c>
      <c r="I82" s="15" t="s">
        <v>2</v>
      </c>
    </row>
    <row r="83" spans="1:11" ht="15" customHeight="1" x14ac:dyDescent="0.25">
      <c r="A83" s="14"/>
      <c r="B83" s="16"/>
      <c r="C83" s="16"/>
      <c r="D83" s="2">
        <v>2024</v>
      </c>
      <c r="E83" s="15" t="s">
        <v>2</v>
      </c>
      <c r="F83" s="15"/>
      <c r="G83" s="15" t="s">
        <v>2</v>
      </c>
      <c r="H83" s="15" t="s">
        <v>2</v>
      </c>
      <c r="I83" s="15" t="s">
        <v>2</v>
      </c>
      <c r="J83" s="14"/>
    </row>
    <row r="84" spans="1:11" ht="8.1" customHeight="1" x14ac:dyDescent="0.25">
      <c r="D84" s="19"/>
      <c r="E84" s="18"/>
      <c r="F84" s="18"/>
      <c r="G84" s="18"/>
      <c r="H84" s="18"/>
      <c r="I84" s="18"/>
      <c r="K84" s="17"/>
    </row>
    <row r="85" spans="1:11" ht="15" customHeight="1" x14ac:dyDescent="0.25">
      <c r="B85" s="3" t="s">
        <v>92</v>
      </c>
      <c r="D85" s="2">
        <v>2022</v>
      </c>
      <c r="E85" s="15" t="s">
        <v>2</v>
      </c>
      <c r="F85" s="15"/>
      <c r="G85" s="15" t="s">
        <v>2</v>
      </c>
      <c r="H85" s="15" t="s">
        <v>2</v>
      </c>
      <c r="I85" s="15" t="s">
        <v>2</v>
      </c>
      <c r="K85" s="17"/>
    </row>
    <row r="86" spans="1:11" ht="15" customHeight="1" x14ac:dyDescent="0.25">
      <c r="D86" s="2">
        <v>2023</v>
      </c>
      <c r="E86" s="15" t="s">
        <v>2</v>
      </c>
      <c r="F86" s="15"/>
      <c r="G86" s="15" t="s">
        <v>2</v>
      </c>
      <c r="H86" s="15" t="s">
        <v>2</v>
      </c>
      <c r="I86" s="15" t="s">
        <v>2</v>
      </c>
    </row>
    <row r="87" spans="1:11" ht="15" customHeight="1" x14ac:dyDescent="0.25">
      <c r="A87" s="14"/>
      <c r="B87" s="16"/>
      <c r="C87" s="16"/>
      <c r="D87" s="2">
        <v>2024</v>
      </c>
      <c r="E87" s="15" t="s">
        <v>2</v>
      </c>
      <c r="F87" s="15"/>
      <c r="G87" s="15" t="s">
        <v>2</v>
      </c>
      <c r="H87" s="15" t="s">
        <v>2</v>
      </c>
      <c r="I87" s="15" t="s">
        <v>2</v>
      </c>
      <c r="J87" s="14"/>
    </row>
    <row r="88" spans="1:11" ht="8.1" customHeight="1" thickBot="1" x14ac:dyDescent="0.3">
      <c r="A88" s="11"/>
      <c r="B88" s="13"/>
      <c r="C88" s="13"/>
      <c r="D88" s="12"/>
      <c r="E88" s="12"/>
      <c r="F88" s="12"/>
      <c r="G88" s="12"/>
      <c r="H88" s="12"/>
      <c r="I88" s="12"/>
      <c r="J88" s="11"/>
    </row>
    <row r="89" spans="1:11" s="9" customFormat="1" x14ac:dyDescent="0.25">
      <c r="A89" s="4"/>
      <c r="B89" s="7"/>
      <c r="C89" s="7"/>
      <c r="D89" s="6"/>
      <c r="E89" s="6"/>
      <c r="F89" s="6"/>
      <c r="G89" s="6"/>
      <c r="H89" s="6"/>
      <c r="I89" s="6"/>
      <c r="J89" s="10" t="s">
        <v>1</v>
      </c>
    </row>
    <row r="90" spans="1:11" s="4" customFormat="1" x14ac:dyDescent="0.25">
      <c r="A90" s="8"/>
      <c r="B90" s="7"/>
      <c r="C90" s="7"/>
      <c r="D90" s="6"/>
      <c r="E90" s="6"/>
      <c r="F90" s="6"/>
      <c r="G90" s="6"/>
      <c r="H90" s="6"/>
      <c r="I90" s="6"/>
      <c r="J90" s="5" t="s">
        <v>0</v>
      </c>
    </row>
  </sheetData>
  <mergeCells count="3">
    <mergeCell ref="C12:I12"/>
    <mergeCell ref="G15:I15"/>
    <mergeCell ref="G16:I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412C-52C5-4C12-9E90-DA0AC4C6E8EB}">
  <dimension ref="A1:N90"/>
  <sheetViews>
    <sheetView showGridLines="0" view="pageBreakPreview" topLeftCell="A4" zoomScaleNormal="90" zoomScaleSheetLayoutView="100" workbookViewId="0">
      <selection activeCell="G21" sqref="G21:G23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6.4257812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160</v>
      </c>
      <c r="C11" s="36" t="s">
        <v>177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161</v>
      </c>
      <c r="C12" s="76" t="s">
        <v>169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67" t="s">
        <v>26</v>
      </c>
      <c r="E15" s="53" t="s">
        <v>186</v>
      </c>
      <c r="F15" s="54"/>
      <c r="G15" s="74" t="s">
        <v>203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62</v>
      </c>
      <c r="F16" s="58"/>
      <c r="G16" s="75" t="s">
        <v>204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SUM(E25,E29,E33,E37,E41,E45,E49,E53,E57,E61,E65,E69,E73,E77,E81,E85)</f>
        <v>46</v>
      </c>
      <c r="F21" s="23"/>
      <c r="G21" s="25">
        <f t="shared" ref="G21:I21" si="0">SUM(G25,G29,G33,G37,G41,G45,G49,G53,G57,G61,G65,G69,G73,G77,G81,G85)</f>
        <v>48</v>
      </c>
      <c r="H21" s="25">
        <f t="shared" si="0"/>
        <v>2</v>
      </c>
      <c r="I21" s="25">
        <f t="shared" si="0"/>
        <v>46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I23" si="1">SUM(E26,E30,E34,E38,E42,E46,E50,E54,E58,E62,E66,E70,E74,E78,E82,E86)</f>
        <v>92</v>
      </c>
      <c r="F22" s="23"/>
      <c r="G22" s="25">
        <f t="shared" si="1"/>
        <v>95</v>
      </c>
      <c r="H22" s="25">
        <f t="shared" si="1"/>
        <v>15</v>
      </c>
      <c r="I22" s="25">
        <f t="shared" si="1"/>
        <v>80</v>
      </c>
    </row>
    <row r="23" spans="1:13" ht="15" customHeight="1" x14ac:dyDescent="0.25">
      <c r="B23" s="26"/>
      <c r="C23" s="26"/>
      <c r="D23" s="24">
        <v>2024</v>
      </c>
      <c r="E23" s="25">
        <f>SUM(E27,E31,E35,E39,E43,E47,E51,E55,E59,E63,E67,E71,E75,E79,E83,E87)</f>
        <v>133</v>
      </c>
      <c r="F23" s="23"/>
      <c r="G23" s="25">
        <f t="shared" si="1"/>
        <v>147</v>
      </c>
      <c r="H23" s="25">
        <f t="shared" si="1"/>
        <v>26</v>
      </c>
      <c r="I23" s="25">
        <f t="shared" si="1"/>
        <v>121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 t="s">
        <v>2</v>
      </c>
      <c r="F25" s="15"/>
      <c r="G25" s="20">
        <f t="shared" ref="G25:G27" si="2">SUM(H25:I25)</f>
        <v>0</v>
      </c>
      <c r="H25" s="15" t="s">
        <v>2</v>
      </c>
      <c r="I25" s="15" t="s">
        <v>2</v>
      </c>
      <c r="K25" s="17"/>
    </row>
    <row r="26" spans="1:13" ht="15" customHeight="1" x14ac:dyDescent="0.25">
      <c r="D26" s="2">
        <v>2023</v>
      </c>
      <c r="E26" s="15">
        <v>8</v>
      </c>
      <c r="F26" s="15"/>
      <c r="G26" s="20">
        <f t="shared" si="2"/>
        <v>10</v>
      </c>
      <c r="H26" s="15">
        <v>3</v>
      </c>
      <c r="I26" s="15">
        <v>7</v>
      </c>
      <c r="K26" s="17"/>
    </row>
    <row r="27" spans="1:13" ht="15" customHeight="1" x14ac:dyDescent="0.25">
      <c r="D27" s="2">
        <v>2024</v>
      </c>
      <c r="E27" s="15">
        <v>16</v>
      </c>
      <c r="F27" s="15"/>
      <c r="G27" s="20">
        <f t="shared" si="2"/>
        <v>15</v>
      </c>
      <c r="H27" s="15">
        <v>7</v>
      </c>
      <c r="I27" s="15">
        <v>8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v>4</v>
      </c>
      <c r="F29" s="15"/>
      <c r="G29" s="20">
        <f t="shared" ref="G29:G79" si="3">SUM(H29:I29)</f>
        <v>4</v>
      </c>
      <c r="H29" s="15" t="s">
        <v>2</v>
      </c>
      <c r="I29" s="15">
        <v>4</v>
      </c>
      <c r="K29" s="17"/>
    </row>
    <row r="30" spans="1:13" ht="15" customHeight="1" x14ac:dyDescent="0.25">
      <c r="D30" s="2">
        <v>2023</v>
      </c>
      <c r="E30" s="15">
        <v>4</v>
      </c>
      <c r="F30" s="15"/>
      <c r="G30" s="20">
        <f t="shared" si="3"/>
        <v>4</v>
      </c>
      <c r="H30" s="15">
        <v>1</v>
      </c>
      <c r="I30" s="15">
        <v>3</v>
      </c>
      <c r="K30" s="17"/>
    </row>
    <row r="31" spans="1:13" ht="15" customHeight="1" x14ac:dyDescent="0.25">
      <c r="D31" s="2">
        <v>2024</v>
      </c>
      <c r="E31" s="15">
        <v>4</v>
      </c>
      <c r="F31" s="15"/>
      <c r="G31" s="20">
        <f t="shared" si="3"/>
        <v>4</v>
      </c>
      <c r="H31" s="15" t="s">
        <v>2</v>
      </c>
      <c r="I31" s="15">
        <v>4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 t="s">
        <v>2</v>
      </c>
      <c r="F33" s="15"/>
      <c r="G33" s="20">
        <f t="shared" si="3"/>
        <v>0</v>
      </c>
      <c r="H33" s="15" t="s">
        <v>2</v>
      </c>
      <c r="I33" s="15" t="s">
        <v>2</v>
      </c>
      <c r="K33" s="17"/>
    </row>
    <row r="34" spans="1:11" ht="15" customHeight="1" x14ac:dyDescent="0.25">
      <c r="D34" s="2">
        <v>2023</v>
      </c>
      <c r="E34" s="15">
        <v>3</v>
      </c>
      <c r="F34" s="15"/>
      <c r="G34" s="20">
        <f t="shared" si="3"/>
        <v>3</v>
      </c>
      <c r="H34" s="15" t="s">
        <v>2</v>
      </c>
      <c r="I34" s="15">
        <v>3</v>
      </c>
      <c r="K34" s="17"/>
    </row>
    <row r="35" spans="1:11" ht="15" customHeight="1" x14ac:dyDescent="0.25">
      <c r="D35" s="2">
        <v>2024</v>
      </c>
      <c r="E35" s="15">
        <v>6</v>
      </c>
      <c r="F35" s="15"/>
      <c r="G35" s="20">
        <f t="shared" si="3"/>
        <v>7</v>
      </c>
      <c r="H35" s="15">
        <v>1</v>
      </c>
      <c r="I35" s="15">
        <v>6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v>3</v>
      </c>
      <c r="F37" s="15"/>
      <c r="G37" s="20">
        <f t="shared" si="3"/>
        <v>3</v>
      </c>
      <c r="H37" s="15" t="s">
        <v>2</v>
      </c>
      <c r="I37" s="15">
        <v>3</v>
      </c>
      <c r="K37" s="17"/>
    </row>
    <row r="38" spans="1:11" ht="15" customHeight="1" x14ac:dyDescent="0.25">
      <c r="D38" s="2">
        <v>2023</v>
      </c>
      <c r="E38" s="15">
        <v>6</v>
      </c>
      <c r="F38" s="15"/>
      <c r="G38" s="20">
        <f t="shared" si="3"/>
        <v>6</v>
      </c>
      <c r="H38" s="15">
        <v>1</v>
      </c>
      <c r="I38" s="15">
        <v>5</v>
      </c>
      <c r="K38" s="17"/>
    </row>
    <row r="39" spans="1:11" s="3" customFormat="1" ht="15" customHeight="1" x14ac:dyDescent="0.25">
      <c r="A39" s="1"/>
      <c r="D39" s="2">
        <v>2024</v>
      </c>
      <c r="E39" s="15">
        <v>9</v>
      </c>
      <c r="F39" s="15"/>
      <c r="G39" s="20">
        <f t="shared" si="3"/>
        <v>11</v>
      </c>
      <c r="H39" s="15">
        <v>2</v>
      </c>
      <c r="I39" s="15">
        <v>9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v>2</v>
      </c>
      <c r="F41" s="15"/>
      <c r="G41" s="20">
        <f t="shared" si="3"/>
        <v>2</v>
      </c>
      <c r="H41" s="15" t="s">
        <v>2</v>
      </c>
      <c r="I41" s="15">
        <v>2</v>
      </c>
      <c r="K41" s="17"/>
    </row>
    <row r="42" spans="1:11" ht="15" customHeight="1" x14ac:dyDescent="0.25">
      <c r="D42" s="2">
        <v>2023</v>
      </c>
      <c r="E42" s="15">
        <v>5</v>
      </c>
      <c r="F42" s="15"/>
      <c r="G42" s="20">
        <f t="shared" si="3"/>
        <v>6</v>
      </c>
      <c r="H42" s="15">
        <v>1</v>
      </c>
      <c r="I42" s="15">
        <v>5</v>
      </c>
      <c r="K42" s="17"/>
    </row>
    <row r="43" spans="1:11" ht="15" customHeight="1" x14ac:dyDescent="0.25">
      <c r="D43" s="2">
        <v>2024</v>
      </c>
      <c r="E43" s="15">
        <v>8</v>
      </c>
      <c r="F43" s="15"/>
      <c r="G43" s="20">
        <f t="shared" si="3"/>
        <v>8</v>
      </c>
      <c r="H43" s="15">
        <v>1</v>
      </c>
      <c r="I43" s="15">
        <v>7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v>3</v>
      </c>
      <c r="F45" s="15"/>
      <c r="G45" s="20">
        <f t="shared" si="3"/>
        <v>3</v>
      </c>
      <c r="H45" s="15" t="s">
        <v>2</v>
      </c>
      <c r="I45" s="15">
        <v>3</v>
      </c>
      <c r="K45" s="17"/>
    </row>
    <row r="46" spans="1:11" ht="15" customHeight="1" x14ac:dyDescent="0.25">
      <c r="D46" s="2">
        <v>2023</v>
      </c>
      <c r="E46" s="15">
        <v>1</v>
      </c>
      <c r="F46" s="15"/>
      <c r="G46" s="20">
        <f t="shared" si="3"/>
        <v>1</v>
      </c>
      <c r="H46" s="15" t="s">
        <v>2</v>
      </c>
      <c r="I46" s="15">
        <v>1</v>
      </c>
      <c r="K46" s="17"/>
    </row>
    <row r="47" spans="1:11" ht="15" customHeight="1" x14ac:dyDescent="0.25">
      <c r="D47" s="2">
        <v>2024</v>
      </c>
      <c r="E47" s="15">
        <v>7</v>
      </c>
      <c r="F47" s="15"/>
      <c r="G47" s="20">
        <f t="shared" si="3"/>
        <v>7</v>
      </c>
      <c r="H47" s="15">
        <v>2</v>
      </c>
      <c r="I47" s="15">
        <v>5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v>4</v>
      </c>
      <c r="F49" s="15"/>
      <c r="G49" s="20">
        <f t="shared" si="3"/>
        <v>4</v>
      </c>
      <c r="H49" s="15" t="s">
        <v>2</v>
      </c>
      <c r="I49" s="15">
        <v>4</v>
      </c>
      <c r="K49" s="17"/>
    </row>
    <row r="50" spans="2:14" ht="15" customHeight="1" x14ac:dyDescent="0.25">
      <c r="D50" s="2">
        <v>2023</v>
      </c>
      <c r="E50" s="15">
        <v>3</v>
      </c>
      <c r="F50" s="15"/>
      <c r="G50" s="20">
        <f t="shared" si="3"/>
        <v>3</v>
      </c>
      <c r="H50" s="15" t="s">
        <v>2</v>
      </c>
      <c r="I50" s="15">
        <v>3</v>
      </c>
      <c r="K50" s="17"/>
    </row>
    <row r="51" spans="2:14" ht="15" customHeight="1" x14ac:dyDescent="0.25">
      <c r="D51" s="2">
        <v>2024</v>
      </c>
      <c r="E51" s="15">
        <v>6</v>
      </c>
      <c r="F51" s="15"/>
      <c r="G51" s="20">
        <f t="shared" si="3"/>
        <v>6</v>
      </c>
      <c r="H51" s="15" t="s">
        <v>2</v>
      </c>
      <c r="I51" s="15">
        <v>6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 t="s">
        <v>2</v>
      </c>
      <c r="F53" s="15"/>
      <c r="G53" s="20">
        <f t="shared" si="3"/>
        <v>0</v>
      </c>
      <c r="H53" s="15" t="s">
        <v>2</v>
      </c>
      <c r="I53" s="15" t="s">
        <v>2</v>
      </c>
      <c r="K53" s="17"/>
    </row>
    <row r="54" spans="2:14" ht="15" customHeight="1" x14ac:dyDescent="0.25">
      <c r="D54" s="2">
        <v>2023</v>
      </c>
      <c r="E54" s="15">
        <v>1</v>
      </c>
      <c r="F54" s="15"/>
      <c r="G54" s="20">
        <f t="shared" si="3"/>
        <v>1</v>
      </c>
      <c r="H54" s="15" t="s">
        <v>2</v>
      </c>
      <c r="I54" s="15">
        <v>1</v>
      </c>
      <c r="K54" s="17"/>
    </row>
    <row r="55" spans="2:14" ht="15" customHeight="1" x14ac:dyDescent="0.25">
      <c r="D55" s="2">
        <v>2024</v>
      </c>
      <c r="E55" s="15">
        <v>1</v>
      </c>
      <c r="F55" s="15"/>
      <c r="G55" s="20">
        <f t="shared" si="3"/>
        <v>1</v>
      </c>
      <c r="H55" s="15" t="s">
        <v>2</v>
      </c>
      <c r="I55" s="15">
        <v>1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v>8</v>
      </c>
      <c r="F57" s="15"/>
      <c r="G57" s="20">
        <f t="shared" si="3"/>
        <v>8</v>
      </c>
      <c r="H57" s="15" t="s">
        <v>2</v>
      </c>
      <c r="I57" s="15">
        <v>8</v>
      </c>
      <c r="K57" s="17"/>
    </row>
    <row r="58" spans="2:14" ht="15" customHeight="1" x14ac:dyDescent="0.25">
      <c r="D58" s="2">
        <v>2023</v>
      </c>
      <c r="E58" s="15">
        <v>12</v>
      </c>
      <c r="F58" s="15"/>
      <c r="G58" s="20">
        <f t="shared" si="3"/>
        <v>12</v>
      </c>
      <c r="H58" s="15">
        <v>5</v>
      </c>
      <c r="I58" s="15">
        <v>7</v>
      </c>
      <c r="K58" s="17"/>
    </row>
    <row r="59" spans="2:14" ht="15" customHeight="1" x14ac:dyDescent="0.25">
      <c r="D59" s="2">
        <v>2024</v>
      </c>
      <c r="E59" s="15">
        <v>14</v>
      </c>
      <c r="F59" s="15"/>
      <c r="G59" s="20">
        <f t="shared" si="3"/>
        <v>15</v>
      </c>
      <c r="H59" s="15">
        <v>1</v>
      </c>
      <c r="I59" s="15">
        <v>14</v>
      </c>
      <c r="K59" s="17"/>
    </row>
    <row r="60" spans="2:14" ht="8.1" customHeight="1" x14ac:dyDescent="0.25">
      <c r="D60" s="19"/>
      <c r="E60" s="18"/>
      <c r="F60" s="18"/>
      <c r="G60" s="18"/>
      <c r="H60" s="72"/>
      <c r="I60" s="18"/>
      <c r="K60" s="17"/>
    </row>
    <row r="61" spans="2:14" ht="15" customHeight="1" x14ac:dyDescent="0.25">
      <c r="B61" s="3" t="s">
        <v>90</v>
      </c>
      <c r="D61" s="2">
        <v>2022</v>
      </c>
      <c r="E61" s="15">
        <v>2</v>
      </c>
      <c r="F61" s="15"/>
      <c r="G61" s="20">
        <f t="shared" si="3"/>
        <v>2</v>
      </c>
      <c r="H61" s="15" t="s">
        <v>2</v>
      </c>
      <c r="I61" s="15">
        <v>2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v>8</v>
      </c>
      <c r="F62" s="15"/>
      <c r="G62" s="20">
        <f t="shared" si="3"/>
        <v>8</v>
      </c>
      <c r="H62" s="15" t="s">
        <v>2</v>
      </c>
      <c r="I62" s="15">
        <v>8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v>2</v>
      </c>
      <c r="F63" s="15"/>
      <c r="G63" s="20">
        <f t="shared" si="3"/>
        <v>2</v>
      </c>
      <c r="H63" s="15" t="s">
        <v>2</v>
      </c>
      <c r="I63" s="15">
        <v>2</v>
      </c>
      <c r="K63" s="17"/>
    </row>
    <row r="64" spans="2:14" ht="8.1" customHeight="1" x14ac:dyDescent="0.25">
      <c r="D64" s="19"/>
      <c r="E64" s="18"/>
      <c r="F64" s="18"/>
      <c r="G64" s="18"/>
      <c r="H64" s="72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v>2</v>
      </c>
      <c r="F65" s="15"/>
      <c r="G65" s="20">
        <f t="shared" si="3"/>
        <v>2</v>
      </c>
      <c r="H65" s="15" t="s">
        <v>2</v>
      </c>
      <c r="I65" s="15">
        <v>2</v>
      </c>
      <c r="K65" s="17"/>
    </row>
    <row r="66" spans="1:11" ht="15" customHeight="1" x14ac:dyDescent="0.25">
      <c r="D66" s="2">
        <v>2023</v>
      </c>
      <c r="E66" s="15">
        <v>6</v>
      </c>
      <c r="F66" s="15"/>
      <c r="G66" s="20">
        <f t="shared" si="3"/>
        <v>6</v>
      </c>
      <c r="H66" s="15" t="s">
        <v>2</v>
      </c>
      <c r="I66" s="15">
        <v>6</v>
      </c>
      <c r="K66" s="17"/>
    </row>
    <row r="67" spans="1:11" ht="15" customHeight="1" x14ac:dyDescent="0.25">
      <c r="D67" s="2">
        <v>2024</v>
      </c>
      <c r="E67" s="15">
        <v>10</v>
      </c>
      <c r="F67" s="15"/>
      <c r="G67" s="20">
        <f t="shared" si="3"/>
        <v>10</v>
      </c>
      <c r="H67" s="15" t="s">
        <v>2</v>
      </c>
      <c r="I67" s="15">
        <v>10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20">
        <v>17</v>
      </c>
      <c r="F69" s="15"/>
      <c r="G69" s="20">
        <f t="shared" si="3"/>
        <v>19</v>
      </c>
      <c r="H69" s="15">
        <v>2</v>
      </c>
      <c r="I69" s="15">
        <v>17</v>
      </c>
      <c r="K69" s="17"/>
    </row>
    <row r="70" spans="1:11" ht="15" customHeight="1" x14ac:dyDescent="0.25">
      <c r="D70" s="2">
        <v>2023</v>
      </c>
      <c r="E70" s="15">
        <v>30</v>
      </c>
      <c r="F70" s="15"/>
      <c r="G70" s="20">
        <f t="shared" si="3"/>
        <v>30</v>
      </c>
      <c r="H70" s="15">
        <v>4</v>
      </c>
      <c r="I70" s="15">
        <v>26</v>
      </c>
      <c r="K70" s="17"/>
    </row>
    <row r="71" spans="1:11" ht="15" customHeight="1" x14ac:dyDescent="0.25">
      <c r="D71" s="2">
        <v>2024</v>
      </c>
      <c r="E71" s="15">
        <v>29</v>
      </c>
      <c r="F71" s="15"/>
      <c r="G71" s="20">
        <f t="shared" si="3"/>
        <v>39</v>
      </c>
      <c r="H71" s="15">
        <v>7</v>
      </c>
      <c r="I71" s="15">
        <v>32</v>
      </c>
      <c r="K71" s="17"/>
    </row>
    <row r="72" spans="1:11" ht="8.1" customHeight="1" x14ac:dyDescent="0.25">
      <c r="D72" s="19"/>
      <c r="E72" s="18"/>
      <c r="F72" s="18"/>
      <c r="G72" s="18"/>
      <c r="H72" s="72"/>
      <c r="I72" s="72"/>
      <c r="K72" s="17"/>
    </row>
    <row r="73" spans="1:11" ht="15" customHeight="1" x14ac:dyDescent="0.25">
      <c r="B73" s="3" t="s">
        <v>4</v>
      </c>
      <c r="D73" s="2">
        <v>2022</v>
      </c>
      <c r="E73" s="15" t="s">
        <v>2</v>
      </c>
      <c r="F73" s="15"/>
      <c r="G73" s="20">
        <f t="shared" si="3"/>
        <v>0</v>
      </c>
      <c r="H73" s="15" t="s">
        <v>2</v>
      </c>
      <c r="I73" s="15" t="s">
        <v>2</v>
      </c>
      <c r="K73" s="17"/>
    </row>
    <row r="74" spans="1:11" ht="15" customHeight="1" x14ac:dyDescent="0.25">
      <c r="D74" s="2">
        <v>2023</v>
      </c>
      <c r="E74" s="15">
        <v>1</v>
      </c>
      <c r="F74" s="15"/>
      <c r="G74" s="20">
        <f t="shared" si="3"/>
        <v>1</v>
      </c>
      <c r="H74" s="15" t="s">
        <v>2</v>
      </c>
      <c r="I74" s="15">
        <v>1</v>
      </c>
      <c r="K74" s="17"/>
    </row>
    <row r="75" spans="1:11" ht="15" customHeight="1" x14ac:dyDescent="0.25">
      <c r="D75" s="2">
        <v>2024</v>
      </c>
      <c r="E75" s="15">
        <v>5</v>
      </c>
      <c r="F75" s="15"/>
      <c r="G75" s="20">
        <f t="shared" si="3"/>
        <v>5</v>
      </c>
      <c r="H75" s="15">
        <v>3</v>
      </c>
      <c r="I75" s="15">
        <v>2</v>
      </c>
      <c r="K75" s="17"/>
    </row>
    <row r="76" spans="1:11" ht="8.1" customHeight="1" x14ac:dyDescent="0.25">
      <c r="D76" s="19"/>
      <c r="E76" s="18"/>
      <c r="F76" s="18"/>
      <c r="G76" s="18"/>
      <c r="H76" s="72"/>
      <c r="I76" s="18"/>
      <c r="K76" s="17"/>
    </row>
    <row r="77" spans="1:11" ht="15" customHeight="1" x14ac:dyDescent="0.25">
      <c r="B77" s="3" t="s">
        <v>3</v>
      </c>
      <c r="D77" s="2">
        <v>2022</v>
      </c>
      <c r="E77" s="15">
        <v>1</v>
      </c>
      <c r="F77" s="15"/>
      <c r="G77" s="20">
        <f t="shared" si="3"/>
        <v>1</v>
      </c>
      <c r="H77" s="15" t="s">
        <v>2</v>
      </c>
      <c r="I77" s="15">
        <v>1</v>
      </c>
      <c r="K77" s="17"/>
    </row>
    <row r="78" spans="1:11" ht="15" customHeight="1" x14ac:dyDescent="0.25">
      <c r="D78" s="2">
        <v>2023</v>
      </c>
      <c r="E78" s="15">
        <v>4</v>
      </c>
      <c r="F78" s="15"/>
      <c r="G78" s="20">
        <f t="shared" si="3"/>
        <v>4</v>
      </c>
      <c r="H78" s="15" t="s">
        <v>2</v>
      </c>
      <c r="I78" s="15">
        <v>4</v>
      </c>
    </row>
    <row r="79" spans="1:11" ht="15" customHeight="1" x14ac:dyDescent="0.25">
      <c r="A79" s="14"/>
      <c r="B79" s="16"/>
      <c r="C79" s="16"/>
      <c r="D79" s="2">
        <v>2024</v>
      </c>
      <c r="E79" s="15">
        <v>14</v>
      </c>
      <c r="F79" s="15"/>
      <c r="G79" s="20">
        <f t="shared" si="3"/>
        <v>15</v>
      </c>
      <c r="H79" s="15">
        <v>2</v>
      </c>
      <c r="I79" s="15">
        <v>13</v>
      </c>
      <c r="J79" s="14"/>
    </row>
    <row r="80" spans="1:11" ht="8.1" customHeight="1" x14ac:dyDescent="0.25">
      <c r="D80" s="19"/>
      <c r="E80" s="18"/>
      <c r="F80" s="18"/>
      <c r="G80" s="18"/>
      <c r="H80" s="72"/>
      <c r="I80" s="72"/>
      <c r="K80" s="17"/>
    </row>
    <row r="81" spans="1:11" ht="15" customHeight="1" x14ac:dyDescent="0.25">
      <c r="B81" s="3" t="s">
        <v>91</v>
      </c>
      <c r="D81" s="2">
        <v>2022</v>
      </c>
      <c r="E81" s="15" t="s">
        <v>2</v>
      </c>
      <c r="F81" s="15"/>
      <c r="G81" s="15" t="s">
        <v>2</v>
      </c>
      <c r="H81" s="15" t="s">
        <v>2</v>
      </c>
      <c r="I81" s="15" t="s">
        <v>2</v>
      </c>
      <c r="K81" s="17"/>
    </row>
    <row r="82" spans="1:11" ht="15" customHeight="1" x14ac:dyDescent="0.25">
      <c r="D82" s="2">
        <v>2023</v>
      </c>
      <c r="E82" s="15" t="s">
        <v>2</v>
      </c>
      <c r="F82" s="15"/>
      <c r="G82" s="15" t="s">
        <v>2</v>
      </c>
      <c r="H82" s="15" t="s">
        <v>2</v>
      </c>
      <c r="I82" s="15" t="s">
        <v>2</v>
      </c>
    </row>
    <row r="83" spans="1:11" ht="15" customHeight="1" x14ac:dyDescent="0.25">
      <c r="A83" s="14"/>
      <c r="B83" s="16"/>
      <c r="C83" s="16"/>
      <c r="D83" s="2">
        <v>2024</v>
      </c>
      <c r="E83" s="15" t="s">
        <v>2</v>
      </c>
      <c r="F83" s="15"/>
      <c r="G83" s="15" t="s">
        <v>2</v>
      </c>
      <c r="H83" s="15" t="s">
        <v>2</v>
      </c>
      <c r="I83" s="15" t="s">
        <v>2</v>
      </c>
      <c r="J83" s="14"/>
    </row>
    <row r="84" spans="1:11" ht="8.1" customHeight="1" x14ac:dyDescent="0.25">
      <c r="D84" s="19"/>
      <c r="E84" s="18"/>
      <c r="F84" s="18"/>
      <c r="G84" s="18"/>
      <c r="H84" s="72"/>
      <c r="I84" s="72"/>
      <c r="K84" s="17"/>
    </row>
    <row r="85" spans="1:11" ht="15" customHeight="1" x14ac:dyDescent="0.25">
      <c r="B85" s="3" t="s">
        <v>92</v>
      </c>
      <c r="D85" s="2">
        <v>2022</v>
      </c>
      <c r="E85" s="15" t="s">
        <v>2</v>
      </c>
      <c r="F85" s="15"/>
      <c r="G85" s="15" t="s">
        <v>2</v>
      </c>
      <c r="H85" s="15" t="s">
        <v>2</v>
      </c>
      <c r="I85" s="15" t="s">
        <v>2</v>
      </c>
      <c r="K85" s="17"/>
    </row>
    <row r="86" spans="1:11" ht="15" customHeight="1" x14ac:dyDescent="0.25">
      <c r="D86" s="2">
        <v>2023</v>
      </c>
      <c r="E86" s="15" t="s">
        <v>2</v>
      </c>
      <c r="F86" s="15"/>
      <c r="G86" s="15" t="s">
        <v>2</v>
      </c>
      <c r="H86" s="15" t="s">
        <v>2</v>
      </c>
      <c r="I86" s="15" t="s">
        <v>2</v>
      </c>
    </row>
    <row r="87" spans="1:11" ht="15" customHeight="1" x14ac:dyDescent="0.25">
      <c r="A87" s="14"/>
      <c r="B87" s="16"/>
      <c r="C87" s="16"/>
      <c r="D87" s="2">
        <v>2024</v>
      </c>
      <c r="E87" s="20">
        <v>2</v>
      </c>
      <c r="F87" s="15"/>
      <c r="G87" s="20">
        <f t="shared" ref="G87" si="4">SUM(H87:I87)</f>
        <v>2</v>
      </c>
      <c r="H87" s="15" t="s">
        <v>2</v>
      </c>
      <c r="I87" s="20">
        <v>2</v>
      </c>
      <c r="J87" s="14"/>
    </row>
    <row r="88" spans="1:11" ht="8.1" customHeight="1" thickBot="1" x14ac:dyDescent="0.3">
      <c r="A88" s="11"/>
      <c r="B88" s="13"/>
      <c r="C88" s="13"/>
      <c r="D88" s="12"/>
      <c r="E88" s="12"/>
      <c r="F88" s="12"/>
      <c r="G88" s="12"/>
      <c r="H88" s="12"/>
      <c r="I88" s="12"/>
      <c r="J88" s="11"/>
    </row>
    <row r="89" spans="1:11" s="9" customFormat="1" x14ac:dyDescent="0.25">
      <c r="A89" s="4"/>
      <c r="B89" s="7"/>
      <c r="C89" s="7"/>
      <c r="D89" s="6"/>
      <c r="E89" s="6"/>
      <c r="F89" s="6"/>
      <c r="G89" s="6"/>
      <c r="H89" s="6"/>
      <c r="I89" s="6"/>
      <c r="J89" s="10" t="s">
        <v>1</v>
      </c>
    </row>
    <row r="90" spans="1:11" s="4" customFormat="1" x14ac:dyDescent="0.25">
      <c r="A90" s="8"/>
      <c r="B90" s="7"/>
      <c r="C90" s="7"/>
      <c r="D90" s="6"/>
      <c r="E90" s="6"/>
      <c r="F90" s="6"/>
      <c r="G90" s="6"/>
      <c r="H90" s="6"/>
      <c r="I90" s="6"/>
      <c r="J90" s="5" t="s">
        <v>0</v>
      </c>
    </row>
  </sheetData>
  <mergeCells count="3">
    <mergeCell ref="C12:I12"/>
    <mergeCell ref="G15:I15"/>
    <mergeCell ref="G16:I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5015-6908-4828-ACD0-6FE872FA54E5}">
  <sheetPr codeName="Sheet3"/>
  <dimension ref="A1:K42"/>
  <sheetViews>
    <sheetView showGridLines="0" view="pageBreakPreview" zoomScaleNormal="90" zoomScaleSheetLayoutView="100" workbookViewId="0">
      <selection activeCell="C5" sqref="C5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9.5703125" style="3" customWidth="1"/>
    <col min="4" max="4" width="14.7109375" style="2" customWidth="1"/>
    <col min="5" max="7" width="17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s="35" customFormat="1" ht="15" customHeight="1" x14ac:dyDescent="0.25">
      <c r="B5" s="38" t="s">
        <v>68</v>
      </c>
      <c r="C5" s="36" t="s">
        <v>114</v>
      </c>
      <c r="D5" s="37"/>
      <c r="E5" s="37"/>
      <c r="F5" s="37"/>
      <c r="G5" s="37"/>
      <c r="H5" s="36"/>
    </row>
    <row r="6" spans="1:11" s="31" customFormat="1" ht="16.5" customHeight="1" x14ac:dyDescent="0.25">
      <c r="B6" s="34" t="s">
        <v>69</v>
      </c>
      <c r="C6" s="33" t="s">
        <v>70</v>
      </c>
      <c r="D6" s="32"/>
      <c r="E6" s="32"/>
      <c r="F6" s="32"/>
      <c r="G6" s="32"/>
    </row>
    <row r="7" spans="1:11" ht="8.1" customHeight="1" thickBot="1" x14ac:dyDescent="0.3"/>
    <row r="8" spans="1:11" ht="4.5" customHeight="1" thickTop="1" x14ac:dyDescent="0.25">
      <c r="A8" s="46"/>
      <c r="B8" s="47"/>
      <c r="C8" s="47"/>
      <c r="D8" s="48"/>
      <c r="E8" s="48"/>
      <c r="F8" s="48"/>
      <c r="G8" s="48"/>
      <c r="H8" s="46"/>
    </row>
    <row r="9" spans="1:11" ht="15" customHeight="1" x14ac:dyDescent="0.25">
      <c r="A9" s="49"/>
      <c r="B9" s="50" t="s">
        <v>59</v>
      </c>
      <c r="C9" s="51"/>
      <c r="D9" s="52" t="s">
        <v>26</v>
      </c>
      <c r="E9" s="53" t="s">
        <v>23</v>
      </c>
      <c r="F9" s="53" t="s">
        <v>22</v>
      </c>
      <c r="G9" s="53" t="s">
        <v>21</v>
      </c>
      <c r="H9" s="49"/>
    </row>
    <row r="10" spans="1:11" ht="15" customHeight="1" x14ac:dyDescent="0.25">
      <c r="A10" s="49"/>
      <c r="B10" s="55" t="s">
        <v>58</v>
      </c>
      <c r="C10" s="51"/>
      <c r="D10" s="56" t="s">
        <v>24</v>
      </c>
      <c r="E10" s="57" t="s">
        <v>20</v>
      </c>
      <c r="F10" s="57" t="s">
        <v>19</v>
      </c>
      <c r="G10" s="57" t="s">
        <v>18</v>
      </c>
      <c r="H10" s="49"/>
    </row>
    <row r="11" spans="1:11" s="14" customFormat="1" ht="8.1" customHeight="1" x14ac:dyDescent="0.25">
      <c r="A11" s="59"/>
      <c r="B11" s="60"/>
      <c r="C11" s="59"/>
      <c r="D11" s="61"/>
      <c r="E11" s="61"/>
      <c r="F11" s="61"/>
      <c r="G11" s="61"/>
      <c r="H11" s="59"/>
    </row>
    <row r="12" spans="1:11" ht="8.1" customHeight="1" x14ac:dyDescent="0.25">
      <c r="A12" s="14"/>
      <c r="B12" s="28"/>
      <c r="C12" s="28"/>
      <c r="D12" s="30"/>
      <c r="E12" s="30"/>
      <c r="F12" s="30"/>
      <c r="G12" s="30"/>
      <c r="H12" s="14"/>
      <c r="I12" s="29"/>
      <c r="J12" s="29"/>
      <c r="K12" s="29"/>
    </row>
    <row r="13" spans="1:11" ht="15" customHeight="1" x14ac:dyDescent="0.25">
      <c r="A13" s="14"/>
      <c r="B13" s="28" t="s">
        <v>23</v>
      </c>
      <c r="C13" s="27"/>
      <c r="D13" s="24">
        <v>2022</v>
      </c>
      <c r="E13" s="25">
        <f t="shared" ref="E13:E15" si="0">SUM(F13:G13)</f>
        <v>5552</v>
      </c>
      <c r="F13" s="25">
        <f t="shared" ref="F13:G15" si="1">SUM(F17,F37)</f>
        <v>370</v>
      </c>
      <c r="G13" s="25">
        <f t="shared" si="1"/>
        <v>5182</v>
      </c>
      <c r="H13" s="14"/>
    </row>
    <row r="14" spans="1:11" ht="15" customHeight="1" x14ac:dyDescent="0.25">
      <c r="B14" s="41" t="s">
        <v>20</v>
      </c>
      <c r="C14" s="26"/>
      <c r="D14" s="24">
        <v>2023</v>
      </c>
      <c r="E14" s="25">
        <f t="shared" si="0"/>
        <v>6445</v>
      </c>
      <c r="F14" s="25">
        <f t="shared" si="1"/>
        <v>392</v>
      </c>
      <c r="G14" s="25">
        <f t="shared" si="1"/>
        <v>6053</v>
      </c>
    </row>
    <row r="15" spans="1:11" ht="15" customHeight="1" x14ac:dyDescent="0.25">
      <c r="B15" s="26"/>
      <c r="C15" s="26"/>
      <c r="D15" s="24">
        <v>2024</v>
      </c>
      <c r="E15" s="25">
        <f t="shared" si="0"/>
        <v>7642</v>
      </c>
      <c r="F15" s="25">
        <f t="shared" si="1"/>
        <v>640</v>
      </c>
      <c r="G15" s="25">
        <f t="shared" si="1"/>
        <v>7002</v>
      </c>
      <c r="I15" s="17"/>
    </row>
    <row r="16" spans="1:11" ht="8.1" customHeight="1" x14ac:dyDescent="0.25">
      <c r="D16" s="24"/>
      <c r="E16" s="23"/>
      <c r="F16" s="23"/>
      <c r="G16" s="23"/>
      <c r="I16" s="17"/>
    </row>
    <row r="17" spans="1:9" ht="15" customHeight="1" x14ac:dyDescent="0.2">
      <c r="B17" s="42" t="s">
        <v>57</v>
      </c>
      <c r="D17" s="2">
        <v>2022</v>
      </c>
      <c r="E17" s="20">
        <f>SUM(F17:G17)</f>
        <v>5373</v>
      </c>
      <c r="F17" s="20">
        <f t="shared" ref="F17:G19" si="2">SUM(F21,F25,F29,F33)</f>
        <v>367</v>
      </c>
      <c r="G17" s="20">
        <f t="shared" si="2"/>
        <v>5006</v>
      </c>
      <c r="I17" s="17"/>
    </row>
    <row r="18" spans="1:9" ht="15" customHeight="1" x14ac:dyDescent="0.25">
      <c r="B18" s="41" t="s">
        <v>56</v>
      </c>
      <c r="D18" s="2">
        <v>2023</v>
      </c>
      <c r="E18" s="20">
        <f t="shared" ref="E18:E19" si="3">SUM(F18:G18)</f>
        <v>6213</v>
      </c>
      <c r="F18" s="20">
        <f t="shared" si="2"/>
        <v>379</v>
      </c>
      <c r="G18" s="20">
        <f t="shared" si="2"/>
        <v>5834</v>
      </c>
      <c r="I18" s="17"/>
    </row>
    <row r="19" spans="1:9" ht="15" customHeight="1" x14ac:dyDescent="0.25">
      <c r="D19" s="2">
        <v>2024</v>
      </c>
      <c r="E19" s="20">
        <f t="shared" si="3"/>
        <v>7340</v>
      </c>
      <c r="F19" s="20">
        <f t="shared" si="2"/>
        <v>612</v>
      </c>
      <c r="G19" s="20">
        <f t="shared" si="2"/>
        <v>6728</v>
      </c>
      <c r="I19" s="17"/>
    </row>
    <row r="20" spans="1:9" ht="8.1" customHeight="1" x14ac:dyDescent="0.25">
      <c r="D20" s="19"/>
      <c r="E20" s="18"/>
      <c r="F20" s="18"/>
      <c r="G20" s="18"/>
      <c r="I20" s="17"/>
    </row>
    <row r="21" spans="1:9" ht="15" customHeight="1" x14ac:dyDescent="0.25">
      <c r="B21" s="45" t="s">
        <v>55</v>
      </c>
      <c r="D21" s="2">
        <v>2022</v>
      </c>
      <c r="E21" s="20">
        <f t="shared" ref="E21:E39" si="4">SUM(F21:G21)</f>
        <v>4200</v>
      </c>
      <c r="F21" s="15">
        <v>317</v>
      </c>
      <c r="G21" s="15">
        <v>3883</v>
      </c>
      <c r="I21" s="17"/>
    </row>
    <row r="22" spans="1:9" ht="15" customHeight="1" x14ac:dyDescent="0.25">
      <c r="B22" s="45"/>
      <c r="D22" s="2">
        <v>2023</v>
      </c>
      <c r="E22" s="20">
        <f t="shared" si="4"/>
        <v>4901</v>
      </c>
      <c r="F22" s="15">
        <v>329</v>
      </c>
      <c r="G22" s="15">
        <v>4572</v>
      </c>
      <c r="I22" s="17"/>
    </row>
    <row r="23" spans="1:9" ht="15" customHeight="1" x14ac:dyDescent="0.25">
      <c r="D23" s="2">
        <v>2024</v>
      </c>
      <c r="E23" s="20">
        <f t="shared" si="4"/>
        <v>5710</v>
      </c>
      <c r="F23" s="15">
        <v>519</v>
      </c>
      <c r="G23" s="15">
        <v>5191</v>
      </c>
      <c r="I23" s="17"/>
    </row>
    <row r="24" spans="1:9" ht="8.1" customHeight="1" x14ac:dyDescent="0.25">
      <c r="D24" s="19"/>
      <c r="E24" s="18"/>
      <c r="F24" s="18"/>
      <c r="G24" s="18"/>
      <c r="I24" s="17"/>
    </row>
    <row r="25" spans="1:9" ht="15" customHeight="1" x14ac:dyDescent="0.2">
      <c r="B25" s="44" t="s">
        <v>54</v>
      </c>
      <c r="D25" s="2">
        <v>2022</v>
      </c>
      <c r="E25" s="20">
        <f t="shared" si="4"/>
        <v>510</v>
      </c>
      <c r="F25" s="15">
        <v>27</v>
      </c>
      <c r="G25" s="15">
        <v>483</v>
      </c>
      <c r="I25" s="17"/>
    </row>
    <row r="26" spans="1:9" ht="15" customHeight="1" x14ac:dyDescent="0.25">
      <c r="B26" s="43" t="s">
        <v>53</v>
      </c>
      <c r="D26" s="2">
        <v>2023</v>
      </c>
      <c r="E26" s="20">
        <f t="shared" si="4"/>
        <v>580</v>
      </c>
      <c r="F26" s="15">
        <v>27</v>
      </c>
      <c r="G26" s="15">
        <v>553</v>
      </c>
      <c r="I26" s="17"/>
    </row>
    <row r="27" spans="1:9" ht="15" customHeight="1" x14ac:dyDescent="0.25">
      <c r="D27" s="2">
        <v>2024</v>
      </c>
      <c r="E27" s="20">
        <f t="shared" si="4"/>
        <v>711</v>
      </c>
      <c r="F27" s="15">
        <v>46</v>
      </c>
      <c r="G27" s="15">
        <v>665</v>
      </c>
      <c r="I27" s="17"/>
    </row>
    <row r="28" spans="1:9" ht="8.1" customHeight="1" x14ac:dyDescent="0.25">
      <c r="D28" s="19"/>
      <c r="E28" s="18"/>
      <c r="F28" s="18"/>
      <c r="G28" s="18"/>
      <c r="I28" s="17"/>
    </row>
    <row r="29" spans="1:9" ht="15" customHeight="1" x14ac:dyDescent="0.2">
      <c r="B29" s="44" t="s">
        <v>52</v>
      </c>
      <c r="D29" s="2">
        <v>2022</v>
      </c>
      <c r="E29" s="20">
        <f t="shared" si="4"/>
        <v>315</v>
      </c>
      <c r="F29" s="15">
        <v>21</v>
      </c>
      <c r="G29" s="15">
        <v>294</v>
      </c>
      <c r="I29" s="17"/>
    </row>
    <row r="30" spans="1:9" ht="15" customHeight="1" x14ac:dyDescent="0.25">
      <c r="B30" s="43" t="s">
        <v>94</v>
      </c>
      <c r="D30" s="2">
        <v>2023</v>
      </c>
      <c r="E30" s="20">
        <f t="shared" si="4"/>
        <v>358</v>
      </c>
      <c r="F30" s="15">
        <v>23</v>
      </c>
      <c r="G30" s="15">
        <v>335</v>
      </c>
      <c r="I30" s="17"/>
    </row>
    <row r="31" spans="1:9" s="3" customFormat="1" ht="15" customHeight="1" x14ac:dyDescent="0.25">
      <c r="A31" s="1"/>
      <c r="D31" s="2">
        <v>2024</v>
      </c>
      <c r="E31" s="20">
        <f t="shared" si="4"/>
        <v>433</v>
      </c>
      <c r="F31" s="15">
        <v>44</v>
      </c>
      <c r="G31" s="15">
        <v>389</v>
      </c>
      <c r="H31" s="1"/>
      <c r="I31" s="17"/>
    </row>
    <row r="32" spans="1:9" ht="8.1" customHeight="1" x14ac:dyDescent="0.25">
      <c r="D32" s="19"/>
      <c r="E32" s="18"/>
      <c r="F32" s="18"/>
      <c r="G32" s="18"/>
      <c r="I32" s="17"/>
    </row>
    <row r="33" spans="1:9" ht="15" customHeight="1" x14ac:dyDescent="0.2">
      <c r="A33" s="3"/>
      <c r="B33" s="44" t="s">
        <v>51</v>
      </c>
      <c r="D33" s="2">
        <v>2022</v>
      </c>
      <c r="E33" s="20">
        <f t="shared" si="4"/>
        <v>348</v>
      </c>
      <c r="F33" s="15">
        <v>2</v>
      </c>
      <c r="G33" s="15">
        <v>346</v>
      </c>
      <c r="I33" s="17"/>
    </row>
    <row r="34" spans="1:9" ht="15" customHeight="1" x14ac:dyDescent="0.25">
      <c r="B34" s="43" t="s">
        <v>50</v>
      </c>
      <c r="D34" s="2">
        <v>2023</v>
      </c>
      <c r="E34" s="20">
        <f t="shared" si="4"/>
        <v>374</v>
      </c>
      <c r="F34" s="15" t="s">
        <v>2</v>
      </c>
      <c r="G34" s="15">
        <v>374</v>
      </c>
      <c r="I34" s="17"/>
    </row>
    <row r="35" spans="1:9" ht="15" customHeight="1" x14ac:dyDescent="0.25">
      <c r="D35" s="2">
        <v>2024</v>
      </c>
      <c r="E35" s="20">
        <f t="shared" si="4"/>
        <v>486</v>
      </c>
      <c r="F35" s="15">
        <v>3</v>
      </c>
      <c r="G35" s="15">
        <v>483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">
      <c r="B37" s="42" t="s">
        <v>49</v>
      </c>
      <c r="D37" s="2">
        <v>2022</v>
      </c>
      <c r="E37" s="20">
        <f t="shared" si="4"/>
        <v>179</v>
      </c>
      <c r="F37" s="15">
        <v>3</v>
      </c>
      <c r="G37" s="15">
        <v>176</v>
      </c>
      <c r="I37" s="17"/>
    </row>
    <row r="38" spans="1:9" ht="15" customHeight="1" x14ac:dyDescent="0.25">
      <c r="B38" s="41" t="s">
        <v>48</v>
      </c>
      <c r="D38" s="2">
        <v>2023</v>
      </c>
      <c r="E38" s="20">
        <f t="shared" si="4"/>
        <v>232</v>
      </c>
      <c r="F38" s="15">
        <v>13</v>
      </c>
      <c r="G38" s="15">
        <v>219</v>
      </c>
      <c r="I38" s="17"/>
    </row>
    <row r="39" spans="1:9" ht="15" customHeight="1" x14ac:dyDescent="0.25">
      <c r="D39" s="2">
        <v>2024</v>
      </c>
      <c r="E39" s="20">
        <f t="shared" si="4"/>
        <v>302</v>
      </c>
      <c r="F39" s="15">
        <v>28</v>
      </c>
      <c r="G39" s="15">
        <v>274</v>
      </c>
      <c r="I39" s="17"/>
    </row>
    <row r="40" spans="1:9" ht="8.1" customHeight="1" thickBot="1" x14ac:dyDescent="0.3">
      <c r="A40" s="11"/>
      <c r="B40" s="13"/>
      <c r="C40" s="13"/>
      <c r="D40" s="12"/>
      <c r="E40" s="12"/>
      <c r="F40" s="12"/>
      <c r="G40" s="12"/>
      <c r="H40" s="11"/>
    </row>
    <row r="41" spans="1:9" s="9" customFormat="1" x14ac:dyDescent="0.25">
      <c r="A41" s="4"/>
      <c r="B41" s="7"/>
      <c r="C41" s="7"/>
      <c r="D41" s="6"/>
      <c r="E41" s="6"/>
      <c r="F41" s="6"/>
      <c r="G41" s="6"/>
      <c r="H41" s="10" t="s">
        <v>1</v>
      </c>
    </row>
    <row r="42" spans="1:9" s="4" customFormat="1" x14ac:dyDescent="0.25">
      <c r="A42" s="8"/>
      <c r="B42" s="7"/>
      <c r="C42" s="7"/>
      <c r="D42" s="6"/>
      <c r="E42" s="6"/>
      <c r="F42" s="6"/>
      <c r="G42" s="6"/>
      <c r="H42" s="5" t="s">
        <v>0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7FDF-62A9-4369-8EA5-8CF7B33CA7F6}">
  <sheetPr codeName="Sheet16"/>
  <dimension ref="A1:K50"/>
  <sheetViews>
    <sheetView showGridLines="0" view="pageBreakPreview" topLeftCell="A11" zoomScaleNormal="90" zoomScaleSheetLayoutView="100" workbookViewId="0">
      <selection activeCell="E21" sqref="E21:G23"/>
    </sheetView>
  </sheetViews>
  <sheetFormatPr defaultColWidth="9.140625" defaultRowHeight="13.5" x14ac:dyDescent="0.25"/>
  <cols>
    <col min="1" max="1" width="1.7109375" style="1" customWidth="1"/>
    <col min="2" max="2" width="14.5703125" style="3" customWidth="1"/>
    <col min="3" max="3" width="9.85546875" style="3" customWidth="1"/>
    <col min="4" max="4" width="18" style="2" customWidth="1"/>
    <col min="5" max="5" width="18.85546875" style="2" customWidth="1"/>
    <col min="6" max="7" width="18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162</v>
      </c>
      <c r="C11" s="36" t="s">
        <v>113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163</v>
      </c>
      <c r="C12" s="33" t="s">
        <v>129</v>
      </c>
      <c r="D12" s="32"/>
      <c r="E12" s="32"/>
      <c r="F12" s="32"/>
      <c r="G12" s="32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ht="15" customHeight="1" x14ac:dyDescent="0.25">
      <c r="A15" s="49"/>
      <c r="B15" s="50" t="s">
        <v>47</v>
      </c>
      <c r="C15" s="51"/>
      <c r="D15" s="52" t="s">
        <v>26</v>
      </c>
      <c r="E15" s="74" t="s">
        <v>184</v>
      </c>
      <c r="F15" s="74"/>
      <c r="G15" s="74"/>
      <c r="H15" s="49"/>
    </row>
    <row r="16" spans="1:11" ht="15" customHeight="1" x14ac:dyDescent="0.25">
      <c r="A16" s="49"/>
      <c r="B16" s="55" t="s">
        <v>46</v>
      </c>
      <c r="C16" s="51"/>
      <c r="D16" s="56" t="s">
        <v>24</v>
      </c>
      <c r="E16" s="75" t="s">
        <v>185</v>
      </c>
      <c r="F16" s="75"/>
      <c r="G16" s="75"/>
      <c r="H16" s="49"/>
    </row>
    <row r="17" spans="1:11" ht="15" customHeight="1" x14ac:dyDescent="0.25">
      <c r="A17" s="49"/>
      <c r="B17" s="55"/>
      <c r="C17" s="51"/>
      <c r="D17" s="56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55"/>
      <c r="C18" s="51"/>
      <c r="D18" s="56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>SUM(E25,E29,E33,E37,E41,)</f>
        <v>87</v>
      </c>
      <c r="F21" s="25">
        <f t="shared" ref="F21:G21" si="0">SUM(F25,F29,F33,F37,F41,)</f>
        <v>6</v>
      </c>
      <c r="G21" s="25">
        <f t="shared" si="0"/>
        <v>81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ref="E22:G23" si="1">SUM(E26,E30,E34,E38,E42,)</f>
        <v>133</v>
      </c>
      <c r="F22" s="25">
        <f t="shared" si="1"/>
        <v>17</v>
      </c>
      <c r="G22" s="25">
        <f t="shared" si="1"/>
        <v>116</v>
      </c>
    </row>
    <row r="23" spans="1:11" ht="15" customHeight="1" x14ac:dyDescent="0.25">
      <c r="B23" s="26"/>
      <c r="C23" s="26"/>
      <c r="D23" s="24">
        <v>2024</v>
      </c>
      <c r="E23" s="25">
        <f t="shared" si="1"/>
        <v>190</v>
      </c>
      <c r="F23" s="25">
        <f t="shared" si="1"/>
        <v>29</v>
      </c>
      <c r="G23" s="25">
        <f t="shared" si="1"/>
        <v>161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5">
      <c r="B25" s="26" t="s">
        <v>130</v>
      </c>
      <c r="D25" s="2">
        <v>2022</v>
      </c>
      <c r="E25" s="20">
        <f t="shared" ref="E25:E27" si="2">SUM(F25:G25)</f>
        <v>0</v>
      </c>
      <c r="F25" s="15">
        <f>SUM('3.8a (2)'!F25,'3.8a (3)'!F25)</f>
        <v>0</v>
      </c>
      <c r="G25" s="15">
        <f>SUM('3.8a (2)'!G25,'3.8a (3)'!G25)</f>
        <v>0</v>
      </c>
      <c r="I25" s="17"/>
    </row>
    <row r="26" spans="1:11" ht="15" customHeight="1" x14ac:dyDescent="0.25">
      <c r="B26" s="41" t="s">
        <v>131</v>
      </c>
      <c r="D26" s="2">
        <v>2023</v>
      </c>
      <c r="E26" s="20">
        <f t="shared" si="2"/>
        <v>0</v>
      </c>
      <c r="F26" s="15">
        <f>SUM('3.8a (2)'!F26,'3.8a (3)'!F26)</f>
        <v>0</v>
      </c>
      <c r="G26" s="15">
        <f>SUM('3.8a (2)'!G26,'3.8a (3)'!G26)</f>
        <v>0</v>
      </c>
      <c r="I26" s="17"/>
    </row>
    <row r="27" spans="1:11" ht="15" customHeight="1" x14ac:dyDescent="0.25">
      <c r="D27" s="2">
        <v>2024</v>
      </c>
      <c r="E27" s="20">
        <f t="shared" si="2"/>
        <v>0</v>
      </c>
      <c r="F27" s="15">
        <f>SUM('3.8a (2)'!F27,'3.8a (3)'!F27)</f>
        <v>0</v>
      </c>
      <c r="G27" s="15">
        <f>SUM('3.8a (2)'!G27,'3.8a (3)'!G27)</f>
        <v>0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26" t="s">
        <v>45</v>
      </c>
      <c r="D29" s="2">
        <v>2022</v>
      </c>
      <c r="E29" s="20">
        <f t="shared" ref="E29:E31" si="3">SUM(F29:G29)</f>
        <v>0</v>
      </c>
      <c r="F29" s="15">
        <f>SUM('3.8a (2)'!F29,'3.8a (3)'!F29)</f>
        <v>0</v>
      </c>
      <c r="G29" s="15">
        <f>SUM('3.8a (2)'!G29,'3.8a (3)'!G29)</f>
        <v>0</v>
      </c>
      <c r="I29" s="17"/>
    </row>
    <row r="30" spans="1:11" ht="15" customHeight="1" x14ac:dyDescent="0.25">
      <c r="B30" s="41" t="s">
        <v>44</v>
      </c>
      <c r="D30" s="2">
        <v>2023</v>
      </c>
      <c r="E30" s="20">
        <f t="shared" si="3"/>
        <v>1</v>
      </c>
      <c r="F30" s="15">
        <f>SUM('3.8a (2)'!F30,'3.8a (3)'!F30)</f>
        <v>0</v>
      </c>
      <c r="G30" s="15">
        <f>SUM('3.8a (2)'!G30,'3.8a (3)'!G30)</f>
        <v>1</v>
      </c>
      <c r="I30" s="17"/>
    </row>
    <row r="31" spans="1:11" ht="15" customHeight="1" x14ac:dyDescent="0.25">
      <c r="D31" s="2">
        <v>2024</v>
      </c>
      <c r="E31" s="20">
        <f t="shared" si="3"/>
        <v>4</v>
      </c>
      <c r="F31" s="15">
        <f>SUM('3.8a (2)'!F31,'3.8a (3)'!F31)</f>
        <v>3</v>
      </c>
      <c r="G31" s="15">
        <f>SUM('3.8a (2)'!G31,'3.8a (3)'!G31)</f>
        <v>1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5">
      <c r="B33" s="26" t="s">
        <v>43</v>
      </c>
      <c r="D33" s="2">
        <v>2022</v>
      </c>
      <c r="E33" s="20">
        <f t="shared" ref="E33:E35" si="4">SUM(F33:G33)</f>
        <v>16</v>
      </c>
      <c r="F33" s="15">
        <v>2</v>
      </c>
      <c r="G33" s="15">
        <v>14</v>
      </c>
      <c r="I33" s="17"/>
    </row>
    <row r="34" spans="1:9" ht="15" customHeight="1" x14ac:dyDescent="0.25">
      <c r="B34" s="41" t="s">
        <v>42</v>
      </c>
      <c r="D34" s="2">
        <v>2023</v>
      </c>
      <c r="E34" s="20">
        <f t="shared" si="4"/>
        <v>40</v>
      </c>
      <c r="F34" s="15">
        <v>11</v>
      </c>
      <c r="G34" s="15">
        <v>29</v>
      </c>
      <c r="I34" s="17"/>
    </row>
    <row r="35" spans="1:9" ht="15" customHeight="1" x14ac:dyDescent="0.25">
      <c r="D35" s="2">
        <v>2024</v>
      </c>
      <c r="E35" s="20">
        <f t="shared" si="4"/>
        <v>40</v>
      </c>
      <c r="F35" s="15">
        <v>5</v>
      </c>
      <c r="G35" s="15">
        <v>35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5">
      <c r="B37" s="26" t="s">
        <v>41</v>
      </c>
      <c r="D37" s="2">
        <v>2022</v>
      </c>
      <c r="E37" s="20">
        <f t="shared" ref="E37:E39" si="5">SUM(F37:G37)</f>
        <v>32</v>
      </c>
      <c r="F37" s="15">
        <v>2</v>
      </c>
      <c r="G37" s="15">
        <v>30</v>
      </c>
      <c r="I37" s="17"/>
    </row>
    <row r="38" spans="1:9" ht="15" customHeight="1" x14ac:dyDescent="0.25">
      <c r="B38" s="41" t="s">
        <v>40</v>
      </c>
      <c r="D38" s="2">
        <v>2023</v>
      </c>
      <c r="E38" s="20">
        <f t="shared" si="5"/>
        <v>51</v>
      </c>
      <c r="F38" s="15">
        <v>4</v>
      </c>
      <c r="G38" s="15">
        <v>47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5"/>
        <v>90</v>
      </c>
      <c r="F39" s="15">
        <v>19</v>
      </c>
      <c r="G39" s="15">
        <v>71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5">
      <c r="A41" s="3"/>
      <c r="B41" s="26" t="s">
        <v>39</v>
      </c>
      <c r="D41" s="2">
        <v>2022</v>
      </c>
      <c r="E41" s="20">
        <f t="shared" ref="E41:E43" si="6">SUM(F41:G41)</f>
        <v>39</v>
      </c>
      <c r="F41" s="15">
        <v>2</v>
      </c>
      <c r="G41" s="15">
        <v>37</v>
      </c>
      <c r="I41" s="17"/>
    </row>
    <row r="42" spans="1:9" ht="15" customHeight="1" x14ac:dyDescent="0.25">
      <c r="B42" s="41" t="s">
        <v>38</v>
      </c>
      <c r="D42" s="2">
        <v>2023</v>
      </c>
      <c r="E42" s="20">
        <f t="shared" si="6"/>
        <v>41</v>
      </c>
      <c r="F42" s="15">
        <v>2</v>
      </c>
      <c r="G42" s="15">
        <v>39</v>
      </c>
      <c r="I42" s="17"/>
    </row>
    <row r="43" spans="1:9" ht="15" customHeight="1" x14ac:dyDescent="0.25">
      <c r="D43" s="2">
        <v>2024</v>
      </c>
      <c r="E43" s="20">
        <f t="shared" si="6"/>
        <v>56</v>
      </c>
      <c r="F43" s="15">
        <v>2</v>
      </c>
      <c r="G43" s="15">
        <v>54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106</v>
      </c>
      <c r="D45" s="2">
        <v>2022</v>
      </c>
      <c r="E45" s="20">
        <f>SUM(F45:G45)</f>
        <v>449</v>
      </c>
      <c r="F45" s="15">
        <f>SUM('3.8a (2)'!F45,'3.8a (3)'!F45)</f>
        <v>57</v>
      </c>
      <c r="G45" s="15">
        <f>SUM('3.8a (2)'!G45,'3.8a (3)'!G45)</f>
        <v>392</v>
      </c>
      <c r="I45" s="17"/>
    </row>
    <row r="46" spans="1:9" ht="15" customHeight="1" x14ac:dyDescent="0.25">
      <c r="B46" s="41" t="s">
        <v>167</v>
      </c>
      <c r="D46" s="2">
        <v>2023</v>
      </c>
      <c r="E46" s="20">
        <f t="shared" ref="E45:E47" si="7">SUM(F46:G46)</f>
        <v>489</v>
      </c>
      <c r="F46" s="15">
        <f>SUM('3.8a (2)'!F46,'3.8a (3)'!F46)</f>
        <v>61</v>
      </c>
      <c r="G46" s="15">
        <f>SUM('3.8a (2)'!G46,'3.8a (3)'!G46)</f>
        <v>428</v>
      </c>
      <c r="I46" s="17"/>
    </row>
    <row r="47" spans="1:9" ht="15" customHeight="1" x14ac:dyDescent="0.25">
      <c r="D47" s="2">
        <v>2024</v>
      </c>
      <c r="E47" s="20">
        <f t="shared" si="7"/>
        <v>751</v>
      </c>
      <c r="F47" s="15">
        <f>SUM('3.8a (2)'!F47,'3.8a (3)'!F47)</f>
        <v>125</v>
      </c>
      <c r="G47" s="15">
        <f>SUM('3.8a (2)'!G47,'3.8a (3)'!G47)</f>
        <v>626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D3E8-7E97-4A9C-8AB3-2C595F83280B}">
  <dimension ref="A1:K50"/>
  <sheetViews>
    <sheetView showGridLines="0" view="pageBreakPreview" topLeftCell="A10" zoomScaleNormal="90" zoomScaleSheetLayoutView="100" workbookViewId="0">
      <selection activeCell="E21" sqref="E21:G23"/>
    </sheetView>
  </sheetViews>
  <sheetFormatPr defaultColWidth="9.140625" defaultRowHeight="13.5" x14ac:dyDescent="0.25"/>
  <cols>
    <col min="1" max="1" width="1.7109375" style="1" customWidth="1"/>
    <col min="2" max="2" width="14.5703125" style="3" customWidth="1"/>
    <col min="3" max="3" width="9.85546875" style="3" customWidth="1"/>
    <col min="4" max="4" width="18" style="2" customWidth="1"/>
    <col min="5" max="5" width="18.85546875" style="2" customWidth="1"/>
    <col min="6" max="7" width="18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162</v>
      </c>
      <c r="C11" s="36" t="s">
        <v>113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163</v>
      </c>
      <c r="C12" s="69" t="s">
        <v>129</v>
      </c>
      <c r="D12" s="68"/>
      <c r="E12" s="68"/>
      <c r="F12" s="68"/>
      <c r="G12" s="68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ht="15" customHeight="1" x14ac:dyDescent="0.25">
      <c r="A15" s="49"/>
      <c r="B15" s="50" t="s">
        <v>47</v>
      </c>
      <c r="C15" s="51"/>
      <c r="D15" s="67" t="s">
        <v>26</v>
      </c>
      <c r="E15" s="74" t="s">
        <v>201</v>
      </c>
      <c r="F15" s="74"/>
      <c r="G15" s="74"/>
      <c r="H15" s="49"/>
    </row>
    <row r="16" spans="1:11" ht="15" customHeight="1" x14ac:dyDescent="0.25">
      <c r="A16" s="49"/>
      <c r="B16" s="55" t="s">
        <v>46</v>
      </c>
      <c r="C16" s="51"/>
      <c r="D16" s="56" t="s">
        <v>24</v>
      </c>
      <c r="E16" s="75" t="s">
        <v>202</v>
      </c>
      <c r="F16" s="75"/>
      <c r="G16" s="75"/>
      <c r="H16" s="49"/>
    </row>
    <row r="17" spans="1:11" ht="15" customHeight="1" x14ac:dyDescent="0.25">
      <c r="A17" s="49"/>
      <c r="B17" s="55"/>
      <c r="C17" s="51"/>
      <c r="D17" s="56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55"/>
      <c r="C18" s="51"/>
      <c r="D18" s="56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>SUM(E25,E29,E33,E37,E41,)</f>
        <v>39</v>
      </c>
      <c r="F21" s="25">
        <f t="shared" ref="F21:G21" si="0">SUM(F25,F29,F33,F37,F41,)</f>
        <v>4</v>
      </c>
      <c r="G21" s="25">
        <f t="shared" si="0"/>
        <v>35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ref="E22:G23" si="1">SUM(E26,E30,E34,E38,E42,)</f>
        <v>38</v>
      </c>
      <c r="F22" s="25">
        <f t="shared" si="1"/>
        <v>2</v>
      </c>
      <c r="G22" s="25">
        <f t="shared" si="1"/>
        <v>36</v>
      </c>
    </row>
    <row r="23" spans="1:11" ht="15" customHeight="1" x14ac:dyDescent="0.25">
      <c r="B23" s="26"/>
      <c r="C23" s="26"/>
      <c r="D23" s="24">
        <v>2024</v>
      </c>
      <c r="E23" s="25">
        <f t="shared" si="1"/>
        <v>43</v>
      </c>
      <c r="F23" s="25">
        <f t="shared" si="1"/>
        <v>3</v>
      </c>
      <c r="G23" s="25">
        <f t="shared" si="1"/>
        <v>40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5">
      <c r="B25" s="26" t="s">
        <v>130</v>
      </c>
      <c r="D25" s="2">
        <v>2022</v>
      </c>
      <c r="E25" s="15" t="s">
        <v>2</v>
      </c>
      <c r="F25" s="15" t="s">
        <v>2</v>
      </c>
      <c r="G25" s="15" t="s">
        <v>2</v>
      </c>
      <c r="I25" s="17"/>
    </row>
    <row r="26" spans="1:11" ht="15" customHeight="1" x14ac:dyDescent="0.25">
      <c r="B26" s="41" t="s">
        <v>131</v>
      </c>
      <c r="D26" s="2">
        <v>2023</v>
      </c>
      <c r="E26" s="15" t="s">
        <v>2</v>
      </c>
      <c r="F26" s="15" t="s">
        <v>2</v>
      </c>
      <c r="G26" s="15" t="s">
        <v>2</v>
      </c>
      <c r="I26" s="17"/>
    </row>
    <row r="27" spans="1:11" ht="15" customHeight="1" x14ac:dyDescent="0.25">
      <c r="D27" s="2">
        <v>2024</v>
      </c>
      <c r="E27" s="15" t="s">
        <v>2</v>
      </c>
      <c r="F27" s="15" t="s">
        <v>2</v>
      </c>
      <c r="G27" s="15" t="s">
        <v>2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26" t="s">
        <v>45</v>
      </c>
      <c r="D29" s="2">
        <v>2022</v>
      </c>
      <c r="E29" s="15" t="s">
        <v>2</v>
      </c>
      <c r="F29" s="15" t="s">
        <v>2</v>
      </c>
      <c r="G29" s="15" t="s">
        <v>2</v>
      </c>
      <c r="I29" s="17"/>
    </row>
    <row r="30" spans="1:11" ht="15" customHeight="1" x14ac:dyDescent="0.25">
      <c r="B30" s="41" t="s">
        <v>44</v>
      </c>
      <c r="D30" s="2">
        <v>2023</v>
      </c>
      <c r="E30" s="15" t="s">
        <v>2</v>
      </c>
      <c r="F30" s="15" t="s">
        <v>2</v>
      </c>
      <c r="G30" s="15" t="s">
        <v>2</v>
      </c>
      <c r="I30" s="17"/>
    </row>
    <row r="31" spans="1:11" ht="15" customHeight="1" x14ac:dyDescent="0.25">
      <c r="D31" s="2">
        <v>2024</v>
      </c>
      <c r="E31" s="15" t="s">
        <v>2</v>
      </c>
      <c r="F31" s="15" t="s">
        <v>2</v>
      </c>
      <c r="G31" s="15" t="s">
        <v>2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5">
      <c r="B33" s="26" t="s">
        <v>43</v>
      </c>
      <c r="D33" s="2">
        <v>2022</v>
      </c>
      <c r="E33" s="20">
        <f t="shared" ref="E33:E35" si="2">SUM(F33:G33)</f>
        <v>2</v>
      </c>
      <c r="F33" s="15" t="s">
        <v>2</v>
      </c>
      <c r="G33" s="15">
        <v>2</v>
      </c>
      <c r="I33" s="17"/>
    </row>
    <row r="34" spans="1:9" ht="15" customHeight="1" x14ac:dyDescent="0.25">
      <c r="B34" s="41" t="s">
        <v>42</v>
      </c>
      <c r="D34" s="2">
        <v>2023</v>
      </c>
      <c r="E34" s="20">
        <f t="shared" si="2"/>
        <v>8</v>
      </c>
      <c r="F34" s="15">
        <v>1</v>
      </c>
      <c r="G34" s="15">
        <v>7</v>
      </c>
      <c r="I34" s="17"/>
    </row>
    <row r="35" spans="1:9" ht="15" customHeight="1" x14ac:dyDescent="0.25">
      <c r="D35" s="2">
        <v>2024</v>
      </c>
      <c r="E35" s="20">
        <f t="shared" si="2"/>
        <v>6</v>
      </c>
      <c r="F35" s="15">
        <v>1</v>
      </c>
      <c r="G35" s="15">
        <v>5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5">
      <c r="B37" s="26" t="s">
        <v>41</v>
      </c>
      <c r="D37" s="2">
        <v>2022</v>
      </c>
      <c r="E37" s="20">
        <f t="shared" ref="E37:E39" si="3">SUM(F37:G37)</f>
        <v>13</v>
      </c>
      <c r="F37" s="15">
        <v>2</v>
      </c>
      <c r="G37" s="15">
        <v>11</v>
      </c>
      <c r="I37" s="17"/>
    </row>
    <row r="38" spans="1:9" ht="15" customHeight="1" x14ac:dyDescent="0.25">
      <c r="B38" s="41" t="s">
        <v>40</v>
      </c>
      <c r="D38" s="2">
        <v>2023</v>
      </c>
      <c r="E38" s="20">
        <f t="shared" si="3"/>
        <v>9</v>
      </c>
      <c r="F38" s="15" t="s">
        <v>2</v>
      </c>
      <c r="G38" s="15">
        <v>9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3"/>
        <v>16</v>
      </c>
      <c r="F39" s="15">
        <v>2</v>
      </c>
      <c r="G39" s="15">
        <v>14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5">
      <c r="A41" s="3"/>
      <c r="B41" s="26" t="s">
        <v>39</v>
      </c>
      <c r="D41" s="2">
        <v>2022</v>
      </c>
      <c r="E41" s="20">
        <f t="shared" ref="E41:E43" si="4">SUM(F41:G41)</f>
        <v>24</v>
      </c>
      <c r="F41" s="15">
        <v>2</v>
      </c>
      <c r="G41" s="15">
        <v>22</v>
      </c>
      <c r="I41" s="17"/>
    </row>
    <row r="42" spans="1:9" ht="15" customHeight="1" x14ac:dyDescent="0.25">
      <c r="B42" s="41" t="s">
        <v>38</v>
      </c>
      <c r="D42" s="2">
        <v>2023</v>
      </c>
      <c r="E42" s="20">
        <f t="shared" si="4"/>
        <v>21</v>
      </c>
      <c r="F42" s="15">
        <v>1</v>
      </c>
      <c r="G42" s="15">
        <v>20</v>
      </c>
      <c r="I42" s="17"/>
    </row>
    <row r="43" spans="1:9" ht="15" customHeight="1" x14ac:dyDescent="0.25">
      <c r="D43" s="2">
        <v>2024</v>
      </c>
      <c r="E43" s="20">
        <f t="shared" si="4"/>
        <v>21</v>
      </c>
      <c r="F43" s="15" t="s">
        <v>2</v>
      </c>
      <c r="G43" s="15">
        <v>21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106</v>
      </c>
      <c r="D45" s="2">
        <v>2022</v>
      </c>
      <c r="E45" s="20">
        <v>449</v>
      </c>
      <c r="F45" s="20">
        <v>57</v>
      </c>
      <c r="G45" s="20">
        <v>392</v>
      </c>
      <c r="I45" s="17"/>
    </row>
    <row r="46" spans="1:9" ht="15" customHeight="1" x14ac:dyDescent="0.25">
      <c r="B46" s="41" t="s">
        <v>167</v>
      </c>
      <c r="D46" s="2">
        <v>2023</v>
      </c>
      <c r="E46" s="20">
        <v>489</v>
      </c>
      <c r="F46" s="20">
        <v>61</v>
      </c>
      <c r="G46" s="20">
        <v>428</v>
      </c>
      <c r="I46" s="17"/>
    </row>
    <row r="47" spans="1:9" ht="15" customHeight="1" x14ac:dyDescent="0.25">
      <c r="D47" s="2">
        <v>2024</v>
      </c>
      <c r="E47" s="20">
        <v>751</v>
      </c>
      <c r="F47" s="20">
        <v>125</v>
      </c>
      <c r="G47" s="20">
        <v>626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434C-0A6F-42D1-A063-7696FCF44A06}">
  <dimension ref="A1:K50"/>
  <sheetViews>
    <sheetView showGridLines="0" tabSelected="1" view="pageBreakPreview" topLeftCell="A13" zoomScaleNormal="90" zoomScaleSheetLayoutView="100" workbookViewId="0">
      <selection activeCell="M40" sqref="M40"/>
    </sheetView>
  </sheetViews>
  <sheetFormatPr defaultColWidth="9.140625" defaultRowHeight="13.5" x14ac:dyDescent="0.25"/>
  <cols>
    <col min="1" max="1" width="1.7109375" style="1" customWidth="1"/>
    <col min="2" max="2" width="13.140625" style="3" customWidth="1"/>
    <col min="3" max="3" width="11.7109375" style="3" customWidth="1"/>
    <col min="4" max="4" width="18" style="2" customWidth="1"/>
    <col min="5" max="5" width="18.85546875" style="2" customWidth="1"/>
    <col min="6" max="7" width="18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162</v>
      </c>
      <c r="C11" s="36" t="s">
        <v>113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163</v>
      </c>
      <c r="C12" s="69" t="s">
        <v>129</v>
      </c>
      <c r="D12" s="68"/>
      <c r="E12" s="68"/>
      <c r="F12" s="68"/>
      <c r="G12" s="68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ht="15" customHeight="1" x14ac:dyDescent="0.25">
      <c r="A15" s="49"/>
      <c r="B15" s="50" t="s">
        <v>47</v>
      </c>
      <c r="C15" s="51"/>
      <c r="D15" s="67" t="s">
        <v>26</v>
      </c>
      <c r="E15" s="74" t="s">
        <v>203</v>
      </c>
      <c r="F15" s="74"/>
      <c r="G15" s="74"/>
      <c r="H15" s="49"/>
    </row>
    <row r="16" spans="1:11" ht="15" customHeight="1" x14ac:dyDescent="0.25">
      <c r="A16" s="49"/>
      <c r="B16" s="55" t="s">
        <v>46</v>
      </c>
      <c r="C16" s="51"/>
      <c r="D16" s="56" t="s">
        <v>24</v>
      </c>
      <c r="E16" s="75" t="s">
        <v>204</v>
      </c>
      <c r="F16" s="75"/>
      <c r="G16" s="75"/>
      <c r="H16" s="49"/>
    </row>
    <row r="17" spans="1:11" ht="15" customHeight="1" x14ac:dyDescent="0.25">
      <c r="A17" s="49"/>
      <c r="B17" s="55"/>
      <c r="C17" s="51"/>
      <c r="D17" s="56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55"/>
      <c r="C18" s="51"/>
      <c r="D18" s="56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>SUM(E25,E29,E33,E37,E41,)</f>
        <v>48</v>
      </c>
      <c r="F21" s="25">
        <f t="shared" ref="F21:G21" si="0">SUM(F25,F29,F33,F37,F41,)</f>
        <v>2</v>
      </c>
      <c r="G21" s="25">
        <f t="shared" si="0"/>
        <v>46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ref="E22:G23" si="1">SUM(E26,E30,E34,E38,E42,)</f>
        <v>95</v>
      </c>
      <c r="F22" s="25">
        <f t="shared" si="1"/>
        <v>15</v>
      </c>
      <c r="G22" s="25">
        <f t="shared" si="1"/>
        <v>80</v>
      </c>
    </row>
    <row r="23" spans="1:11" ht="15" customHeight="1" x14ac:dyDescent="0.25">
      <c r="B23" s="26"/>
      <c r="C23" s="26"/>
      <c r="D23" s="24">
        <v>2024</v>
      </c>
      <c r="E23" s="25">
        <f t="shared" si="1"/>
        <v>147</v>
      </c>
      <c r="F23" s="25">
        <f t="shared" si="1"/>
        <v>26</v>
      </c>
      <c r="G23" s="25">
        <f t="shared" si="1"/>
        <v>121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5">
      <c r="B25" s="26" t="s">
        <v>130</v>
      </c>
      <c r="D25" s="2">
        <v>2022</v>
      </c>
      <c r="E25" s="15" t="s">
        <v>2</v>
      </c>
      <c r="F25" s="15" t="s">
        <v>2</v>
      </c>
      <c r="G25" s="15" t="s">
        <v>2</v>
      </c>
      <c r="I25" s="17"/>
    </row>
    <row r="26" spans="1:11" ht="15" customHeight="1" x14ac:dyDescent="0.25">
      <c r="B26" s="41" t="s">
        <v>131</v>
      </c>
      <c r="D26" s="2">
        <v>2023</v>
      </c>
      <c r="E26" s="15" t="s">
        <v>2</v>
      </c>
      <c r="F26" s="15" t="s">
        <v>2</v>
      </c>
      <c r="G26" s="15" t="s">
        <v>2</v>
      </c>
      <c r="I26" s="17"/>
    </row>
    <row r="27" spans="1:11" ht="15" customHeight="1" x14ac:dyDescent="0.25">
      <c r="D27" s="2">
        <v>2024</v>
      </c>
      <c r="E27" s="15" t="s">
        <v>2</v>
      </c>
      <c r="F27" s="15" t="s">
        <v>2</v>
      </c>
      <c r="G27" s="15" t="s">
        <v>2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26" t="s">
        <v>45</v>
      </c>
      <c r="D29" s="2">
        <v>2022</v>
      </c>
      <c r="E29" s="15" t="s">
        <v>2</v>
      </c>
      <c r="F29" s="15" t="s">
        <v>2</v>
      </c>
      <c r="G29" s="15" t="s">
        <v>2</v>
      </c>
      <c r="I29" s="17"/>
    </row>
    <row r="30" spans="1:11" ht="15" customHeight="1" x14ac:dyDescent="0.25">
      <c r="B30" s="41" t="s">
        <v>44</v>
      </c>
      <c r="D30" s="2">
        <v>2023</v>
      </c>
      <c r="E30" s="20">
        <f t="shared" ref="E30:E31" si="2">SUM(F30:G30)</f>
        <v>1</v>
      </c>
      <c r="F30" s="15" t="s">
        <v>2</v>
      </c>
      <c r="G30" s="15">
        <v>1</v>
      </c>
      <c r="I30" s="17"/>
    </row>
    <row r="31" spans="1:11" ht="15" customHeight="1" x14ac:dyDescent="0.25">
      <c r="D31" s="2">
        <v>2024</v>
      </c>
      <c r="E31" s="20">
        <f t="shared" si="2"/>
        <v>4</v>
      </c>
      <c r="F31" s="15">
        <v>3</v>
      </c>
      <c r="G31" s="15">
        <v>1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5">
      <c r="B33" s="26" t="s">
        <v>43</v>
      </c>
      <c r="D33" s="2">
        <v>2022</v>
      </c>
      <c r="E33" s="20">
        <f t="shared" ref="E33:E35" si="3">SUM(F33:G33)</f>
        <v>14</v>
      </c>
      <c r="F33" s="15">
        <v>2</v>
      </c>
      <c r="G33" s="15">
        <v>12</v>
      </c>
      <c r="I33" s="17"/>
    </row>
    <row r="34" spans="1:9" ht="15" customHeight="1" x14ac:dyDescent="0.25">
      <c r="B34" s="41" t="s">
        <v>42</v>
      </c>
      <c r="D34" s="2">
        <v>2023</v>
      </c>
      <c r="E34" s="20">
        <f t="shared" si="3"/>
        <v>32</v>
      </c>
      <c r="F34" s="15">
        <v>10</v>
      </c>
      <c r="G34" s="15">
        <v>22</v>
      </c>
      <c r="I34" s="17"/>
    </row>
    <row r="35" spans="1:9" ht="15" customHeight="1" x14ac:dyDescent="0.25">
      <c r="D35" s="2">
        <v>2024</v>
      </c>
      <c r="E35" s="20">
        <f t="shared" si="3"/>
        <v>34</v>
      </c>
      <c r="F35" s="15">
        <v>4</v>
      </c>
      <c r="G35" s="15">
        <v>30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5">
      <c r="B37" s="26" t="s">
        <v>41</v>
      </c>
      <c r="D37" s="2">
        <v>2022</v>
      </c>
      <c r="E37" s="20">
        <f t="shared" ref="E37:E39" si="4">SUM(F37:G37)</f>
        <v>19</v>
      </c>
      <c r="F37" s="15" t="s">
        <v>2</v>
      </c>
      <c r="G37" s="15">
        <v>19</v>
      </c>
      <c r="I37" s="17"/>
    </row>
    <row r="38" spans="1:9" ht="15" customHeight="1" x14ac:dyDescent="0.25">
      <c r="B38" s="41" t="s">
        <v>40</v>
      </c>
      <c r="D38" s="2">
        <v>2023</v>
      </c>
      <c r="E38" s="20">
        <f t="shared" si="4"/>
        <v>42</v>
      </c>
      <c r="F38" s="15">
        <v>4</v>
      </c>
      <c r="G38" s="15">
        <v>38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4"/>
        <v>74</v>
      </c>
      <c r="F39" s="15">
        <v>17</v>
      </c>
      <c r="G39" s="15">
        <v>57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5">
      <c r="A41" s="3"/>
      <c r="B41" s="26" t="s">
        <v>39</v>
      </c>
      <c r="D41" s="2">
        <v>2022</v>
      </c>
      <c r="E41" s="20">
        <f t="shared" ref="E41:E43" si="5">SUM(F41:G41)</f>
        <v>15</v>
      </c>
      <c r="F41" s="15" t="s">
        <v>2</v>
      </c>
      <c r="G41" s="15">
        <v>15</v>
      </c>
      <c r="I41" s="17"/>
    </row>
    <row r="42" spans="1:9" ht="15" customHeight="1" x14ac:dyDescent="0.25">
      <c r="B42" s="41" t="s">
        <v>38</v>
      </c>
      <c r="D42" s="2">
        <v>2023</v>
      </c>
      <c r="E42" s="20">
        <f t="shared" si="5"/>
        <v>20</v>
      </c>
      <c r="F42" s="15">
        <v>1</v>
      </c>
      <c r="G42" s="15">
        <v>19</v>
      </c>
      <c r="I42" s="17"/>
    </row>
    <row r="43" spans="1:9" ht="15" customHeight="1" x14ac:dyDescent="0.25">
      <c r="D43" s="2">
        <v>2024</v>
      </c>
      <c r="E43" s="20">
        <f t="shared" si="5"/>
        <v>35</v>
      </c>
      <c r="F43" s="15">
        <v>2</v>
      </c>
      <c r="G43" s="15">
        <v>33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106</v>
      </c>
      <c r="D45" s="2">
        <v>2022</v>
      </c>
      <c r="E45" s="15" t="s">
        <v>2</v>
      </c>
      <c r="F45" s="15" t="s">
        <v>2</v>
      </c>
      <c r="G45" s="15" t="s">
        <v>2</v>
      </c>
      <c r="I45" s="17"/>
    </row>
    <row r="46" spans="1:9" ht="15" customHeight="1" x14ac:dyDescent="0.25">
      <c r="B46" s="41" t="s">
        <v>167</v>
      </c>
      <c r="D46" s="2">
        <v>2023</v>
      </c>
      <c r="E46" s="15" t="s">
        <v>2</v>
      </c>
      <c r="F46" s="15" t="s">
        <v>2</v>
      </c>
      <c r="G46" s="15" t="s">
        <v>2</v>
      </c>
      <c r="I46" s="17"/>
    </row>
    <row r="47" spans="1:9" ht="15" customHeight="1" x14ac:dyDescent="0.25">
      <c r="D47" s="2">
        <v>2024</v>
      </c>
      <c r="E47" s="15" t="s">
        <v>2</v>
      </c>
      <c r="F47" s="15" t="s">
        <v>2</v>
      </c>
      <c r="G47" s="15" t="s">
        <v>2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2276-5944-4969-B1E7-599A1C67D4F4}">
  <sheetPr codeName="Sheet17"/>
  <dimension ref="A1:K50"/>
  <sheetViews>
    <sheetView showGridLines="0" view="pageBreakPreview" topLeftCell="A10" zoomScaleNormal="90" zoomScaleSheetLayoutView="100" workbookViewId="0">
      <selection activeCell="I44" sqref="I44"/>
    </sheetView>
  </sheetViews>
  <sheetFormatPr defaultColWidth="9.140625" defaultRowHeight="13.5" x14ac:dyDescent="0.25"/>
  <cols>
    <col min="1" max="1" width="1.7109375" style="1" customWidth="1"/>
    <col min="2" max="2" width="12.7109375" style="3" customWidth="1"/>
    <col min="3" max="3" width="11.7109375" style="3" customWidth="1"/>
    <col min="4" max="7" width="17.140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164</v>
      </c>
      <c r="C11" s="36" t="s">
        <v>111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165</v>
      </c>
      <c r="C12" s="33" t="s">
        <v>87</v>
      </c>
      <c r="D12" s="32"/>
      <c r="E12" s="32"/>
      <c r="F12" s="32"/>
      <c r="G12" s="32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ht="15" customHeight="1" x14ac:dyDescent="0.25">
      <c r="A15" s="49"/>
      <c r="B15" s="50" t="s">
        <v>47</v>
      </c>
      <c r="C15" s="51"/>
      <c r="D15" s="67" t="s">
        <v>26</v>
      </c>
      <c r="E15" s="74" t="s">
        <v>184</v>
      </c>
      <c r="F15" s="74"/>
      <c r="G15" s="74"/>
      <c r="H15" s="49"/>
    </row>
    <row r="16" spans="1:11" ht="15" customHeight="1" x14ac:dyDescent="0.25">
      <c r="A16" s="49"/>
      <c r="B16" s="55" t="s">
        <v>46</v>
      </c>
      <c r="C16" s="51"/>
      <c r="D16" s="56" t="s">
        <v>24</v>
      </c>
      <c r="E16" s="75" t="s">
        <v>185</v>
      </c>
      <c r="F16" s="75"/>
      <c r="G16" s="75"/>
      <c r="H16" s="49"/>
    </row>
    <row r="17" spans="1:11" ht="15" customHeight="1" x14ac:dyDescent="0.25">
      <c r="A17" s="49"/>
      <c r="B17" s="55"/>
      <c r="C17" s="51"/>
      <c r="D17" s="56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55"/>
      <c r="C18" s="51"/>
      <c r="D18" s="56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 t="shared" ref="E21:E23" si="0">SUM(F21:G21)</f>
        <v>533</v>
      </c>
      <c r="F21" s="25">
        <f t="shared" ref="F21:G23" si="1">SUM(F25,F45)</f>
        <v>63</v>
      </c>
      <c r="G21" s="25">
        <f t="shared" si="1"/>
        <v>470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si="0"/>
        <v>619</v>
      </c>
      <c r="F22" s="25">
        <f t="shared" si="1"/>
        <v>80</v>
      </c>
      <c r="G22" s="25">
        <f t="shared" si="1"/>
        <v>539</v>
      </c>
    </row>
    <row r="23" spans="1:11" ht="15" customHeight="1" x14ac:dyDescent="0.25">
      <c r="B23" s="26"/>
      <c r="C23" s="26"/>
      <c r="D23" s="24">
        <v>2024</v>
      </c>
      <c r="E23" s="25">
        <f t="shared" si="0"/>
        <v>941</v>
      </c>
      <c r="F23" s="25">
        <f t="shared" si="1"/>
        <v>154</v>
      </c>
      <c r="G23" s="25">
        <f t="shared" si="1"/>
        <v>787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">
      <c r="B25" s="42" t="s">
        <v>57</v>
      </c>
      <c r="D25" s="2">
        <v>2022</v>
      </c>
      <c r="E25" s="20">
        <f>SUM(F25:G25)</f>
        <v>521</v>
      </c>
      <c r="F25" s="20">
        <f>SUM(F29,F33,F37,F41)</f>
        <v>63</v>
      </c>
      <c r="G25" s="20">
        <f>SUM(G29,G33,G37,G41)</f>
        <v>458</v>
      </c>
      <c r="I25" s="17"/>
    </row>
    <row r="26" spans="1:11" ht="15" customHeight="1" x14ac:dyDescent="0.25">
      <c r="B26" s="41" t="s">
        <v>56</v>
      </c>
      <c r="D26" s="2">
        <v>2023</v>
      </c>
      <c r="E26" s="20">
        <f t="shared" ref="E26:E27" si="2">SUM(F26:G26)</f>
        <v>591</v>
      </c>
      <c r="F26" s="20">
        <f t="shared" ref="F26:G27" si="3">SUM(F30,F34,F38,F42)</f>
        <v>77</v>
      </c>
      <c r="G26" s="20">
        <f t="shared" si="3"/>
        <v>514</v>
      </c>
      <c r="I26" s="17"/>
    </row>
    <row r="27" spans="1:11" ht="15" customHeight="1" x14ac:dyDescent="0.25">
      <c r="D27" s="2">
        <v>2024</v>
      </c>
      <c r="E27" s="20">
        <f t="shared" si="2"/>
        <v>888</v>
      </c>
      <c r="F27" s="20">
        <f t="shared" si="3"/>
        <v>141</v>
      </c>
      <c r="G27" s="20">
        <f t="shared" si="3"/>
        <v>747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45" t="s">
        <v>55</v>
      </c>
      <c r="D29" s="2">
        <v>2022</v>
      </c>
      <c r="E29" s="20">
        <f t="shared" ref="E29:E47" si="4">SUM(F29:G29)</f>
        <v>367</v>
      </c>
      <c r="F29" s="15">
        <f>SUM('3.8b (2)'!F29,'3.8b (3)'!F29)</f>
        <v>38</v>
      </c>
      <c r="G29" s="15">
        <f>SUM('3.8b (2)'!G29,'3.8b (3)'!G29)</f>
        <v>329</v>
      </c>
      <c r="I29" s="17"/>
    </row>
    <row r="30" spans="1:11" ht="15" customHeight="1" x14ac:dyDescent="0.25">
      <c r="B30" s="45"/>
      <c r="D30" s="2">
        <v>2023</v>
      </c>
      <c r="E30" s="20">
        <f t="shared" si="4"/>
        <v>402</v>
      </c>
      <c r="F30" s="15">
        <f>SUM('3.8b (2)'!F30,'3.8b (3)'!F30)</f>
        <v>56</v>
      </c>
      <c r="G30" s="15">
        <f>SUM('3.8b (2)'!G30,'3.8b (3)'!G30)</f>
        <v>346</v>
      </c>
      <c r="I30" s="17"/>
    </row>
    <row r="31" spans="1:11" ht="15" customHeight="1" x14ac:dyDescent="0.25">
      <c r="D31" s="2">
        <v>2024</v>
      </c>
      <c r="E31" s="20">
        <f t="shared" si="4"/>
        <v>596</v>
      </c>
      <c r="F31" s="15">
        <f>SUM('3.8b (2)'!F31,'3.8b (3)'!F31)</f>
        <v>95</v>
      </c>
      <c r="G31" s="15">
        <f>SUM('3.8b (2)'!G31,'3.8b (3)'!G31)</f>
        <v>501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">
      <c r="B33" s="44" t="s">
        <v>54</v>
      </c>
      <c r="D33" s="2">
        <v>2022</v>
      </c>
      <c r="E33" s="20">
        <f t="shared" si="4"/>
        <v>88</v>
      </c>
      <c r="F33" s="15">
        <f>SUM('3.8b (2)'!F33,'3.8b (3)'!F33)</f>
        <v>11</v>
      </c>
      <c r="G33" s="15">
        <f>SUM('3.8b (2)'!G33,'3.8b (3)'!G33)</f>
        <v>77</v>
      </c>
      <c r="I33" s="17"/>
    </row>
    <row r="34" spans="1:9" ht="15" customHeight="1" x14ac:dyDescent="0.25">
      <c r="B34" s="43" t="s">
        <v>53</v>
      </c>
      <c r="D34" s="2">
        <v>2023</v>
      </c>
      <c r="E34" s="20">
        <f t="shared" si="4"/>
        <v>106</v>
      </c>
      <c r="F34" s="15">
        <f>SUM('3.8b (2)'!F34,'3.8b (3)'!F34)</f>
        <v>9</v>
      </c>
      <c r="G34" s="15">
        <f>SUM('3.8b (2)'!G34,'3.8b (3)'!G34)</f>
        <v>97</v>
      </c>
      <c r="I34" s="17"/>
    </row>
    <row r="35" spans="1:9" ht="15" customHeight="1" x14ac:dyDescent="0.25">
      <c r="D35" s="2">
        <v>2024</v>
      </c>
      <c r="E35" s="20">
        <f t="shared" si="4"/>
        <v>163</v>
      </c>
      <c r="F35" s="15">
        <f>SUM('3.8b (2)'!F35,'3.8b (3)'!F35)</f>
        <v>20</v>
      </c>
      <c r="G35" s="15">
        <f>SUM('3.8b (2)'!G35,'3.8b (3)'!G35)</f>
        <v>143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">
      <c r="B37" s="44" t="s">
        <v>52</v>
      </c>
      <c r="D37" s="2">
        <v>2022</v>
      </c>
      <c r="E37" s="20">
        <f t="shared" si="4"/>
        <v>60</v>
      </c>
      <c r="F37" s="15">
        <f>SUM('3.8b (2)'!F37,'3.8b (3)'!F37)</f>
        <v>12</v>
      </c>
      <c r="G37" s="15">
        <f>SUM('3.8b (2)'!G37,'3.8b (3)'!G37)</f>
        <v>48</v>
      </c>
      <c r="I37" s="17"/>
    </row>
    <row r="38" spans="1:9" ht="15" customHeight="1" x14ac:dyDescent="0.25">
      <c r="B38" s="43" t="s">
        <v>94</v>
      </c>
      <c r="D38" s="2">
        <v>2023</v>
      </c>
      <c r="E38" s="20">
        <f t="shared" si="4"/>
        <v>74</v>
      </c>
      <c r="F38" s="15">
        <f>SUM('3.8b (2)'!F38,'3.8b (3)'!F38)</f>
        <v>12</v>
      </c>
      <c r="G38" s="15">
        <f>SUM('3.8b (2)'!G38,'3.8b (3)'!G38)</f>
        <v>62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4"/>
        <v>124</v>
      </c>
      <c r="F39" s="15">
        <f>SUM('3.8b (2)'!F39,'3.8b (3)'!F39)</f>
        <v>24</v>
      </c>
      <c r="G39" s="15">
        <f>SUM('3.8b (2)'!G39,'3.8b (3)'!G39)</f>
        <v>100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">
      <c r="A41" s="3"/>
      <c r="B41" s="44" t="s">
        <v>51</v>
      </c>
      <c r="D41" s="2">
        <v>2022</v>
      </c>
      <c r="E41" s="20">
        <f t="shared" si="4"/>
        <v>6</v>
      </c>
      <c r="F41" s="15">
        <f>SUM('3.8b (2)'!F41,'3.8b (3)'!F41)</f>
        <v>2</v>
      </c>
      <c r="G41" s="15">
        <f>SUM('3.8b (2)'!G41,'3.8b (3)'!G41)</f>
        <v>4</v>
      </c>
      <c r="I41" s="17"/>
    </row>
    <row r="42" spans="1:9" ht="15" customHeight="1" x14ac:dyDescent="0.25">
      <c r="B42" s="43" t="s">
        <v>50</v>
      </c>
      <c r="D42" s="2">
        <v>2023</v>
      </c>
      <c r="E42" s="20">
        <f t="shared" si="4"/>
        <v>9</v>
      </c>
      <c r="F42" s="15">
        <f>SUM('3.8b (2)'!F42,'3.8b (3)'!F42)</f>
        <v>0</v>
      </c>
      <c r="G42" s="15">
        <f>SUM('3.8b (2)'!G42,'3.8b (3)'!G42)</f>
        <v>9</v>
      </c>
      <c r="I42" s="17"/>
    </row>
    <row r="43" spans="1:9" ht="15" customHeight="1" x14ac:dyDescent="0.25">
      <c r="D43" s="2">
        <v>2024</v>
      </c>
      <c r="E43" s="20">
        <f t="shared" si="4"/>
        <v>5</v>
      </c>
      <c r="F43" s="15">
        <f>SUM('3.8b (2)'!F43,'3.8b (3)'!F43)</f>
        <v>2</v>
      </c>
      <c r="G43" s="15">
        <f>SUM('3.8b (2)'!G43,'3.8b (3)'!G43)</f>
        <v>3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49</v>
      </c>
      <c r="D45" s="2">
        <v>2022</v>
      </c>
      <c r="E45" s="20">
        <f t="shared" si="4"/>
        <v>12</v>
      </c>
      <c r="F45" s="15">
        <f>SUM('3.8b (2)'!F45,'3.8b (3)'!F45)</f>
        <v>0</v>
      </c>
      <c r="G45" s="15">
        <f>SUM('3.8b (2)'!G45,'3.8b (3)'!G45)</f>
        <v>12</v>
      </c>
      <c r="I45" s="17"/>
    </row>
    <row r="46" spans="1:9" ht="15" customHeight="1" x14ac:dyDescent="0.25">
      <c r="B46" s="41" t="s">
        <v>48</v>
      </c>
      <c r="D46" s="2">
        <v>2023</v>
      </c>
      <c r="E46" s="20">
        <f t="shared" si="4"/>
        <v>28</v>
      </c>
      <c r="F46" s="15">
        <f>SUM('3.8b (2)'!F46,'3.8b (3)'!F46)</f>
        <v>3</v>
      </c>
      <c r="G46" s="15">
        <f>SUM('3.8b (2)'!G46,'3.8b (3)'!G46)</f>
        <v>25</v>
      </c>
      <c r="I46" s="17"/>
    </row>
    <row r="47" spans="1:9" ht="15" customHeight="1" x14ac:dyDescent="0.25">
      <c r="D47" s="2">
        <v>2024</v>
      </c>
      <c r="E47" s="20">
        <f t="shared" si="4"/>
        <v>53</v>
      </c>
      <c r="F47" s="15">
        <f>SUM('3.8b (2)'!F47,'3.8b (3)'!F47)</f>
        <v>13</v>
      </c>
      <c r="G47" s="15">
        <f>SUM('3.8b (2)'!G47,'3.8b (3)'!G47)</f>
        <v>40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EB79-B37D-4176-A0B9-03727DFEA4AA}">
  <dimension ref="A1:K50"/>
  <sheetViews>
    <sheetView showGridLines="0" view="pageBreakPreview" topLeftCell="A7" zoomScaleNormal="90" zoomScaleSheetLayoutView="100" workbookViewId="0">
      <selection activeCell="E21" sqref="E21:E23"/>
    </sheetView>
  </sheetViews>
  <sheetFormatPr defaultColWidth="9.140625" defaultRowHeight="13.5" x14ac:dyDescent="0.25"/>
  <cols>
    <col min="1" max="1" width="1.7109375" style="1" customWidth="1"/>
    <col min="2" max="2" width="12.7109375" style="3" customWidth="1"/>
    <col min="3" max="3" width="11.7109375" style="3" customWidth="1"/>
    <col min="4" max="7" width="17.140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164</v>
      </c>
      <c r="C11" s="36" t="s">
        <v>111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165</v>
      </c>
      <c r="C12" s="69" t="s">
        <v>87</v>
      </c>
      <c r="D12" s="68"/>
      <c r="E12" s="68"/>
      <c r="F12" s="68"/>
      <c r="G12" s="68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ht="15" customHeight="1" x14ac:dyDescent="0.25">
      <c r="A15" s="49"/>
      <c r="B15" s="50" t="s">
        <v>47</v>
      </c>
      <c r="C15" s="51"/>
      <c r="D15" s="67" t="s">
        <v>26</v>
      </c>
      <c r="E15" s="74" t="s">
        <v>201</v>
      </c>
      <c r="F15" s="74"/>
      <c r="G15" s="74"/>
      <c r="H15" s="49"/>
    </row>
    <row r="16" spans="1:11" ht="15" customHeight="1" x14ac:dyDescent="0.25">
      <c r="A16" s="49"/>
      <c r="B16" s="55" t="s">
        <v>46</v>
      </c>
      <c r="C16" s="51"/>
      <c r="D16" s="56" t="s">
        <v>24</v>
      </c>
      <c r="E16" s="75" t="s">
        <v>202</v>
      </c>
      <c r="F16" s="75"/>
      <c r="G16" s="75"/>
      <c r="H16" s="49"/>
    </row>
    <row r="17" spans="1:11" ht="15" customHeight="1" x14ac:dyDescent="0.25">
      <c r="A17" s="49"/>
      <c r="B17" s="55"/>
      <c r="C17" s="51"/>
      <c r="D17" s="56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55"/>
      <c r="C18" s="51"/>
      <c r="D18" s="56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 t="shared" ref="E21:E23" si="0">SUM(F21:G21)</f>
        <v>485</v>
      </c>
      <c r="F21" s="25">
        <f t="shared" ref="F21:G23" si="1">SUM(F25,F45)</f>
        <v>61</v>
      </c>
      <c r="G21" s="25">
        <f t="shared" si="1"/>
        <v>424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si="0"/>
        <v>524</v>
      </c>
      <c r="F22" s="25">
        <f t="shared" si="1"/>
        <v>65</v>
      </c>
      <c r="G22" s="25">
        <f t="shared" si="1"/>
        <v>459</v>
      </c>
    </row>
    <row r="23" spans="1:11" ht="15" customHeight="1" x14ac:dyDescent="0.25">
      <c r="B23" s="26"/>
      <c r="C23" s="26"/>
      <c r="D23" s="24">
        <v>2024</v>
      </c>
      <c r="E23" s="25">
        <f t="shared" si="0"/>
        <v>794</v>
      </c>
      <c r="F23" s="25">
        <f t="shared" si="1"/>
        <v>128</v>
      </c>
      <c r="G23" s="25">
        <f t="shared" si="1"/>
        <v>666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">
      <c r="B25" s="42" t="s">
        <v>57</v>
      </c>
      <c r="D25" s="2">
        <v>2022</v>
      </c>
      <c r="E25" s="20">
        <f>SUM(F25:G25)</f>
        <v>473</v>
      </c>
      <c r="F25" s="20">
        <f>SUM(F29,F33,F37,F41)</f>
        <v>61</v>
      </c>
      <c r="G25" s="20">
        <f>SUM(G29,G33,G37,G41)</f>
        <v>412</v>
      </c>
      <c r="I25" s="17"/>
    </row>
    <row r="26" spans="1:11" ht="15" customHeight="1" x14ac:dyDescent="0.25">
      <c r="B26" s="41" t="s">
        <v>56</v>
      </c>
      <c r="D26" s="2">
        <v>2023</v>
      </c>
      <c r="E26" s="20">
        <f t="shared" ref="E26:E27" si="2">SUM(F26:G26)</f>
        <v>496</v>
      </c>
      <c r="F26" s="20">
        <f t="shared" ref="F26:G27" si="3">SUM(F30,F34,F38,F42)</f>
        <v>62</v>
      </c>
      <c r="G26" s="20">
        <f t="shared" si="3"/>
        <v>434</v>
      </c>
      <c r="I26" s="17"/>
    </row>
    <row r="27" spans="1:11" ht="15" customHeight="1" x14ac:dyDescent="0.25">
      <c r="D27" s="2">
        <v>2024</v>
      </c>
      <c r="E27" s="20">
        <f t="shared" si="2"/>
        <v>743</v>
      </c>
      <c r="F27" s="20">
        <f t="shared" si="3"/>
        <v>115</v>
      </c>
      <c r="G27" s="20">
        <f t="shared" si="3"/>
        <v>628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45" t="s">
        <v>55</v>
      </c>
      <c r="D29" s="2">
        <v>2022</v>
      </c>
      <c r="E29" s="20">
        <f t="shared" ref="E29:E47" si="4">SUM(F29:G29)</f>
        <v>327</v>
      </c>
      <c r="F29" s="15">
        <v>36</v>
      </c>
      <c r="G29" s="15">
        <v>291</v>
      </c>
      <c r="I29" s="17"/>
    </row>
    <row r="30" spans="1:11" ht="15" customHeight="1" x14ac:dyDescent="0.25">
      <c r="B30" s="45"/>
      <c r="D30" s="2">
        <v>2023</v>
      </c>
      <c r="E30" s="20">
        <f t="shared" si="4"/>
        <v>329</v>
      </c>
      <c r="F30" s="15">
        <v>44</v>
      </c>
      <c r="G30" s="15">
        <v>285</v>
      </c>
      <c r="I30" s="17"/>
    </row>
    <row r="31" spans="1:11" ht="15" customHeight="1" x14ac:dyDescent="0.25">
      <c r="D31" s="2">
        <v>2024</v>
      </c>
      <c r="E31" s="20">
        <f t="shared" si="4"/>
        <v>497</v>
      </c>
      <c r="F31" s="15">
        <v>76</v>
      </c>
      <c r="G31" s="15">
        <v>421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">
      <c r="B33" s="44" t="s">
        <v>54</v>
      </c>
      <c r="D33" s="2">
        <v>2022</v>
      </c>
      <c r="E33" s="20">
        <f t="shared" si="4"/>
        <v>83</v>
      </c>
      <c r="F33" s="15">
        <v>11</v>
      </c>
      <c r="G33" s="15">
        <v>72</v>
      </c>
      <c r="I33" s="17"/>
    </row>
    <row r="34" spans="1:9" ht="15" customHeight="1" x14ac:dyDescent="0.25">
      <c r="B34" s="43" t="s">
        <v>53</v>
      </c>
      <c r="D34" s="2">
        <v>2023</v>
      </c>
      <c r="E34" s="20">
        <f t="shared" si="4"/>
        <v>95</v>
      </c>
      <c r="F34" s="15">
        <v>8</v>
      </c>
      <c r="G34" s="15">
        <v>87</v>
      </c>
      <c r="I34" s="17"/>
    </row>
    <row r="35" spans="1:9" ht="15" customHeight="1" x14ac:dyDescent="0.25">
      <c r="D35" s="2">
        <v>2024</v>
      </c>
      <c r="E35" s="20">
        <f t="shared" si="4"/>
        <v>133</v>
      </c>
      <c r="F35" s="15">
        <v>17</v>
      </c>
      <c r="G35" s="15">
        <v>116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">
      <c r="B37" s="44" t="s">
        <v>52</v>
      </c>
      <c r="D37" s="2">
        <v>2022</v>
      </c>
      <c r="E37" s="20">
        <f t="shared" si="4"/>
        <v>57</v>
      </c>
      <c r="F37" s="15">
        <v>12</v>
      </c>
      <c r="G37" s="15">
        <v>45</v>
      </c>
      <c r="I37" s="17"/>
    </row>
    <row r="38" spans="1:9" ht="15" customHeight="1" x14ac:dyDescent="0.25">
      <c r="B38" s="43" t="s">
        <v>94</v>
      </c>
      <c r="D38" s="2">
        <v>2023</v>
      </c>
      <c r="E38" s="20">
        <f t="shared" si="4"/>
        <v>69</v>
      </c>
      <c r="F38" s="15">
        <v>10</v>
      </c>
      <c r="G38" s="15">
        <v>59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4"/>
        <v>109</v>
      </c>
      <c r="F39" s="15">
        <v>20</v>
      </c>
      <c r="G39" s="15">
        <v>89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">
      <c r="A41" s="3"/>
      <c r="B41" s="44" t="s">
        <v>51</v>
      </c>
      <c r="D41" s="2">
        <v>2022</v>
      </c>
      <c r="E41" s="20">
        <f t="shared" si="4"/>
        <v>6</v>
      </c>
      <c r="F41" s="15">
        <v>2</v>
      </c>
      <c r="G41" s="15">
        <v>4</v>
      </c>
      <c r="I41" s="17"/>
    </row>
    <row r="42" spans="1:9" ht="15" customHeight="1" x14ac:dyDescent="0.25">
      <c r="B42" s="43" t="s">
        <v>50</v>
      </c>
      <c r="D42" s="2">
        <v>2023</v>
      </c>
      <c r="E42" s="20">
        <f t="shared" si="4"/>
        <v>3</v>
      </c>
      <c r="F42" s="15" t="s">
        <v>2</v>
      </c>
      <c r="G42" s="15">
        <v>3</v>
      </c>
      <c r="I42" s="17"/>
    </row>
    <row r="43" spans="1:9" ht="15" customHeight="1" x14ac:dyDescent="0.25">
      <c r="D43" s="2">
        <v>2024</v>
      </c>
      <c r="E43" s="20">
        <f t="shared" si="4"/>
        <v>4</v>
      </c>
      <c r="F43" s="15">
        <v>2</v>
      </c>
      <c r="G43" s="15">
        <v>2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49</v>
      </c>
      <c r="D45" s="2">
        <v>2022</v>
      </c>
      <c r="E45" s="20">
        <f t="shared" si="4"/>
        <v>12</v>
      </c>
      <c r="F45" s="15" t="s">
        <v>2</v>
      </c>
      <c r="G45" s="15">
        <v>12</v>
      </c>
      <c r="I45" s="17"/>
    </row>
    <row r="46" spans="1:9" ht="15" customHeight="1" x14ac:dyDescent="0.25">
      <c r="B46" s="41" t="s">
        <v>48</v>
      </c>
      <c r="D46" s="2">
        <v>2023</v>
      </c>
      <c r="E46" s="20">
        <f t="shared" si="4"/>
        <v>28</v>
      </c>
      <c r="F46" s="15">
        <v>3</v>
      </c>
      <c r="G46" s="15">
        <v>25</v>
      </c>
      <c r="I46" s="17"/>
    </row>
    <row r="47" spans="1:9" ht="15" customHeight="1" x14ac:dyDescent="0.25">
      <c r="D47" s="2">
        <v>2024</v>
      </c>
      <c r="E47" s="20">
        <f t="shared" si="4"/>
        <v>51</v>
      </c>
      <c r="F47" s="15">
        <v>13</v>
      </c>
      <c r="G47" s="15">
        <v>38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FEE4-AEC2-4C86-8086-BB8A7920526B}">
  <dimension ref="A1:K50"/>
  <sheetViews>
    <sheetView showGridLines="0" view="pageBreakPreview" zoomScaleNormal="90" zoomScaleSheetLayoutView="100" workbookViewId="0">
      <selection activeCell="G44" sqref="G44"/>
    </sheetView>
  </sheetViews>
  <sheetFormatPr defaultColWidth="9.140625" defaultRowHeight="13.5" x14ac:dyDescent="0.25"/>
  <cols>
    <col min="1" max="1" width="1.7109375" style="1" customWidth="1"/>
    <col min="2" max="2" width="12.7109375" style="3" customWidth="1"/>
    <col min="3" max="3" width="11.7109375" style="3" customWidth="1"/>
    <col min="4" max="7" width="17.1406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39"/>
      <c r="J2" s="39"/>
      <c r="K2" s="39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164</v>
      </c>
      <c r="C11" s="36" t="s">
        <v>111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165</v>
      </c>
      <c r="C12" s="69" t="s">
        <v>87</v>
      </c>
      <c r="D12" s="68"/>
      <c r="E12" s="68"/>
      <c r="F12" s="68"/>
      <c r="G12" s="68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ht="15" customHeight="1" x14ac:dyDescent="0.25">
      <c r="A15" s="49"/>
      <c r="B15" s="50" t="s">
        <v>47</v>
      </c>
      <c r="C15" s="51"/>
      <c r="D15" s="67" t="s">
        <v>26</v>
      </c>
      <c r="E15" s="74" t="s">
        <v>203</v>
      </c>
      <c r="F15" s="74"/>
      <c r="G15" s="74"/>
      <c r="H15" s="49"/>
    </row>
    <row r="16" spans="1:11" ht="15" customHeight="1" x14ac:dyDescent="0.25">
      <c r="A16" s="49"/>
      <c r="B16" s="55" t="s">
        <v>46</v>
      </c>
      <c r="C16" s="51"/>
      <c r="D16" s="56" t="s">
        <v>24</v>
      </c>
      <c r="E16" s="75" t="s">
        <v>204</v>
      </c>
      <c r="F16" s="75"/>
      <c r="G16" s="75"/>
      <c r="H16" s="49"/>
    </row>
    <row r="17" spans="1:11" ht="15" customHeight="1" x14ac:dyDescent="0.25">
      <c r="A17" s="49"/>
      <c r="B17" s="55"/>
      <c r="C17" s="51"/>
      <c r="D17" s="56"/>
      <c r="E17" s="53" t="s">
        <v>23</v>
      </c>
      <c r="F17" s="53" t="s">
        <v>22</v>
      </c>
      <c r="G17" s="53" t="s">
        <v>21</v>
      </c>
      <c r="H17" s="49"/>
    </row>
    <row r="18" spans="1:11" ht="15" customHeight="1" x14ac:dyDescent="0.25">
      <c r="A18" s="49"/>
      <c r="B18" s="55"/>
      <c r="C18" s="51"/>
      <c r="D18" s="56"/>
      <c r="E18" s="57" t="s">
        <v>20</v>
      </c>
      <c r="F18" s="57" t="s">
        <v>19</v>
      </c>
      <c r="G18" s="57" t="s">
        <v>18</v>
      </c>
      <c r="H18" s="49"/>
    </row>
    <row r="19" spans="1:11" s="14" customFormat="1" ht="8.1" customHeight="1" x14ac:dyDescent="0.25">
      <c r="A19" s="59"/>
      <c r="B19" s="60"/>
      <c r="C19" s="59"/>
      <c r="D19" s="61"/>
      <c r="E19" s="61"/>
      <c r="F19" s="61"/>
      <c r="G19" s="61"/>
      <c r="H19" s="59"/>
    </row>
    <row r="20" spans="1:11" ht="8.1" customHeight="1" x14ac:dyDescent="0.25">
      <c r="A20" s="14"/>
      <c r="B20" s="28"/>
      <c r="C20" s="28"/>
      <c r="D20" s="30"/>
      <c r="E20" s="30"/>
      <c r="F20" s="30"/>
      <c r="G20" s="30"/>
      <c r="H20" s="14"/>
      <c r="I20" s="29"/>
      <c r="J20" s="29"/>
      <c r="K20" s="29"/>
    </row>
    <row r="21" spans="1:11" ht="15" customHeight="1" x14ac:dyDescent="0.25">
      <c r="A21" s="14"/>
      <c r="B21" s="28" t="s">
        <v>23</v>
      </c>
      <c r="C21" s="27"/>
      <c r="D21" s="24">
        <v>2022</v>
      </c>
      <c r="E21" s="25">
        <f t="shared" ref="E21:E23" si="0">SUM(F21:G21)</f>
        <v>48</v>
      </c>
      <c r="F21" s="25">
        <f t="shared" ref="F21:G23" si="1">SUM(F25,F45)</f>
        <v>2</v>
      </c>
      <c r="G21" s="25">
        <f t="shared" si="1"/>
        <v>46</v>
      </c>
      <c r="H21" s="14"/>
    </row>
    <row r="22" spans="1:11" ht="15" customHeight="1" x14ac:dyDescent="0.25">
      <c r="B22" s="41" t="s">
        <v>20</v>
      </c>
      <c r="C22" s="26"/>
      <c r="D22" s="24">
        <v>2023</v>
      </c>
      <c r="E22" s="25">
        <f t="shared" si="0"/>
        <v>95</v>
      </c>
      <c r="F22" s="25">
        <f t="shared" si="1"/>
        <v>15</v>
      </c>
      <c r="G22" s="25">
        <f t="shared" si="1"/>
        <v>80</v>
      </c>
    </row>
    <row r="23" spans="1:11" ht="15" customHeight="1" x14ac:dyDescent="0.25">
      <c r="B23" s="26"/>
      <c r="C23" s="26"/>
      <c r="D23" s="24">
        <v>2024</v>
      </c>
      <c r="E23" s="25">
        <f t="shared" si="0"/>
        <v>147</v>
      </c>
      <c r="F23" s="25">
        <f t="shared" si="1"/>
        <v>26</v>
      </c>
      <c r="G23" s="25">
        <f t="shared" si="1"/>
        <v>121</v>
      </c>
      <c r="I23" s="17"/>
    </row>
    <row r="24" spans="1:11" ht="8.1" customHeight="1" x14ac:dyDescent="0.25">
      <c r="D24" s="24"/>
      <c r="E24" s="23"/>
      <c r="F24" s="23"/>
      <c r="G24" s="23"/>
      <c r="I24" s="17"/>
    </row>
    <row r="25" spans="1:11" ht="15" customHeight="1" x14ac:dyDescent="0.2">
      <c r="B25" s="42" t="s">
        <v>57</v>
      </c>
      <c r="D25" s="2">
        <v>2022</v>
      </c>
      <c r="E25" s="20">
        <f>SUM(F25:G25)</f>
        <v>48</v>
      </c>
      <c r="F25" s="20">
        <f>SUM(F29,F33,F37,F41)</f>
        <v>2</v>
      </c>
      <c r="G25" s="20">
        <f>SUM(G29,G33,G37,G41)</f>
        <v>46</v>
      </c>
      <c r="I25" s="17"/>
    </row>
    <row r="26" spans="1:11" ht="15" customHeight="1" x14ac:dyDescent="0.25">
      <c r="B26" s="41" t="s">
        <v>56</v>
      </c>
      <c r="D26" s="2">
        <v>2023</v>
      </c>
      <c r="E26" s="20">
        <f t="shared" ref="E26:E27" si="2">SUM(F26:G26)</f>
        <v>95</v>
      </c>
      <c r="F26" s="20">
        <f t="shared" ref="F26:G27" si="3">SUM(F30,F34,F38,F42)</f>
        <v>15</v>
      </c>
      <c r="G26" s="20">
        <f t="shared" si="3"/>
        <v>80</v>
      </c>
      <c r="I26" s="17"/>
    </row>
    <row r="27" spans="1:11" ht="15" customHeight="1" x14ac:dyDescent="0.25">
      <c r="D27" s="2">
        <v>2024</v>
      </c>
      <c r="E27" s="20">
        <f t="shared" si="2"/>
        <v>145</v>
      </c>
      <c r="F27" s="20">
        <f t="shared" si="3"/>
        <v>26</v>
      </c>
      <c r="G27" s="20">
        <f t="shared" si="3"/>
        <v>119</v>
      </c>
      <c r="I27" s="17"/>
    </row>
    <row r="28" spans="1:11" ht="8.1" customHeight="1" x14ac:dyDescent="0.25">
      <c r="D28" s="19"/>
      <c r="E28" s="18"/>
      <c r="F28" s="18"/>
      <c r="G28" s="18"/>
      <c r="I28" s="17"/>
    </row>
    <row r="29" spans="1:11" ht="15" customHeight="1" x14ac:dyDescent="0.25">
      <c r="B29" s="45" t="s">
        <v>55</v>
      </c>
      <c r="D29" s="2">
        <v>2022</v>
      </c>
      <c r="E29" s="20">
        <f t="shared" ref="E29:E47" si="4">SUM(F29:G29)</f>
        <v>40</v>
      </c>
      <c r="F29" s="15">
        <v>2</v>
      </c>
      <c r="G29" s="15">
        <v>38</v>
      </c>
      <c r="I29" s="17"/>
    </row>
    <row r="30" spans="1:11" ht="15" customHeight="1" x14ac:dyDescent="0.25">
      <c r="B30" s="45"/>
      <c r="D30" s="2">
        <v>2023</v>
      </c>
      <c r="E30" s="20">
        <f t="shared" si="4"/>
        <v>73</v>
      </c>
      <c r="F30" s="15">
        <v>12</v>
      </c>
      <c r="G30" s="15">
        <v>61</v>
      </c>
      <c r="I30" s="17"/>
    </row>
    <row r="31" spans="1:11" ht="15" customHeight="1" x14ac:dyDescent="0.25">
      <c r="D31" s="2">
        <v>2024</v>
      </c>
      <c r="E31" s="20">
        <f t="shared" si="4"/>
        <v>99</v>
      </c>
      <c r="F31" s="15">
        <v>19</v>
      </c>
      <c r="G31" s="15">
        <v>80</v>
      </c>
      <c r="I31" s="17"/>
    </row>
    <row r="32" spans="1:11" ht="8.1" customHeight="1" x14ac:dyDescent="0.25">
      <c r="D32" s="19"/>
      <c r="E32" s="18"/>
      <c r="F32" s="18"/>
      <c r="G32" s="18"/>
      <c r="I32" s="17"/>
    </row>
    <row r="33" spans="1:9" ht="15" customHeight="1" x14ac:dyDescent="0.2">
      <c r="B33" s="44" t="s">
        <v>54</v>
      </c>
      <c r="D33" s="2">
        <v>2022</v>
      </c>
      <c r="E33" s="20">
        <f t="shared" si="4"/>
        <v>5</v>
      </c>
      <c r="F33" s="15" t="s">
        <v>2</v>
      </c>
      <c r="G33" s="15">
        <v>5</v>
      </c>
      <c r="I33" s="17"/>
    </row>
    <row r="34" spans="1:9" ht="15" customHeight="1" x14ac:dyDescent="0.25">
      <c r="B34" s="43" t="s">
        <v>53</v>
      </c>
      <c r="D34" s="2">
        <v>2023</v>
      </c>
      <c r="E34" s="20">
        <f t="shared" si="4"/>
        <v>11</v>
      </c>
      <c r="F34" s="15">
        <v>1</v>
      </c>
      <c r="G34" s="15">
        <v>10</v>
      </c>
      <c r="I34" s="17"/>
    </row>
    <row r="35" spans="1:9" ht="15" customHeight="1" x14ac:dyDescent="0.25">
      <c r="D35" s="2">
        <v>2024</v>
      </c>
      <c r="E35" s="20">
        <f t="shared" si="4"/>
        <v>30</v>
      </c>
      <c r="F35" s="15">
        <v>3</v>
      </c>
      <c r="G35" s="15">
        <v>27</v>
      </c>
      <c r="I35" s="17"/>
    </row>
    <row r="36" spans="1:9" ht="8.1" customHeight="1" x14ac:dyDescent="0.25">
      <c r="D36" s="19"/>
      <c r="E36" s="18"/>
      <c r="F36" s="18"/>
      <c r="G36" s="18"/>
      <c r="I36" s="17"/>
    </row>
    <row r="37" spans="1:9" ht="15" customHeight="1" x14ac:dyDescent="0.2">
      <c r="B37" s="44" t="s">
        <v>52</v>
      </c>
      <c r="D37" s="2">
        <v>2022</v>
      </c>
      <c r="E37" s="20">
        <f t="shared" si="4"/>
        <v>3</v>
      </c>
      <c r="F37" s="15" t="s">
        <v>2</v>
      </c>
      <c r="G37" s="15">
        <v>3</v>
      </c>
      <c r="I37" s="17"/>
    </row>
    <row r="38" spans="1:9" ht="15" customHeight="1" x14ac:dyDescent="0.25">
      <c r="B38" s="43" t="s">
        <v>94</v>
      </c>
      <c r="D38" s="2">
        <v>2023</v>
      </c>
      <c r="E38" s="20">
        <f t="shared" si="4"/>
        <v>5</v>
      </c>
      <c r="F38" s="15">
        <v>2</v>
      </c>
      <c r="G38" s="15">
        <v>3</v>
      </c>
      <c r="I38" s="17"/>
    </row>
    <row r="39" spans="1:9" s="3" customFormat="1" ht="15" customHeight="1" x14ac:dyDescent="0.25">
      <c r="A39" s="1"/>
      <c r="D39" s="2">
        <v>2024</v>
      </c>
      <c r="E39" s="20">
        <f t="shared" si="4"/>
        <v>15</v>
      </c>
      <c r="F39" s="15">
        <v>4</v>
      </c>
      <c r="G39" s="15">
        <v>11</v>
      </c>
      <c r="H39" s="1"/>
      <c r="I39" s="17"/>
    </row>
    <row r="40" spans="1:9" ht="8.1" customHeight="1" x14ac:dyDescent="0.25">
      <c r="D40" s="19"/>
      <c r="E40" s="18"/>
      <c r="F40" s="18"/>
      <c r="G40" s="18"/>
      <c r="I40" s="17"/>
    </row>
    <row r="41" spans="1:9" ht="15" customHeight="1" x14ac:dyDescent="0.2">
      <c r="A41" s="3"/>
      <c r="B41" s="44" t="s">
        <v>51</v>
      </c>
      <c r="D41" s="2">
        <v>2022</v>
      </c>
      <c r="E41" s="15" t="s">
        <v>2</v>
      </c>
      <c r="F41" s="15" t="s">
        <v>2</v>
      </c>
      <c r="G41" s="15" t="s">
        <v>2</v>
      </c>
      <c r="I41" s="17"/>
    </row>
    <row r="42" spans="1:9" ht="15" customHeight="1" x14ac:dyDescent="0.25">
      <c r="B42" s="43" t="s">
        <v>50</v>
      </c>
      <c r="D42" s="2">
        <v>2023</v>
      </c>
      <c r="E42" s="20">
        <f t="shared" si="4"/>
        <v>6</v>
      </c>
      <c r="F42" s="15" t="s">
        <v>2</v>
      </c>
      <c r="G42" s="15">
        <v>6</v>
      </c>
      <c r="I42" s="17"/>
    </row>
    <row r="43" spans="1:9" ht="15" customHeight="1" x14ac:dyDescent="0.25">
      <c r="D43" s="2">
        <v>2024</v>
      </c>
      <c r="E43" s="20">
        <f t="shared" si="4"/>
        <v>1</v>
      </c>
      <c r="F43" s="15" t="s">
        <v>2</v>
      </c>
      <c r="G43" s="15">
        <v>1</v>
      </c>
      <c r="I43" s="17"/>
    </row>
    <row r="44" spans="1:9" ht="8.1" customHeight="1" x14ac:dyDescent="0.25">
      <c r="D44" s="19"/>
      <c r="E44" s="18"/>
      <c r="F44" s="18"/>
      <c r="G44" s="18"/>
      <c r="I44" s="17"/>
    </row>
    <row r="45" spans="1:9" ht="15" customHeight="1" x14ac:dyDescent="0.2">
      <c r="B45" s="42" t="s">
        <v>49</v>
      </c>
      <c r="D45" s="2">
        <v>2022</v>
      </c>
      <c r="E45" s="15" t="s">
        <v>2</v>
      </c>
      <c r="F45" s="15" t="s">
        <v>2</v>
      </c>
      <c r="G45" s="15" t="s">
        <v>2</v>
      </c>
      <c r="I45" s="17"/>
    </row>
    <row r="46" spans="1:9" ht="15" customHeight="1" x14ac:dyDescent="0.25">
      <c r="B46" s="41" t="s">
        <v>48</v>
      </c>
      <c r="D46" s="2">
        <v>2023</v>
      </c>
      <c r="E46" s="15" t="s">
        <v>2</v>
      </c>
      <c r="F46" s="15" t="s">
        <v>2</v>
      </c>
      <c r="G46" s="15" t="s">
        <v>2</v>
      </c>
      <c r="I46" s="17"/>
    </row>
    <row r="47" spans="1:9" ht="15" customHeight="1" x14ac:dyDescent="0.25">
      <c r="D47" s="2">
        <v>2024</v>
      </c>
      <c r="E47" s="20">
        <f t="shared" si="4"/>
        <v>2</v>
      </c>
      <c r="F47" s="15" t="s">
        <v>2</v>
      </c>
      <c r="G47" s="15">
        <v>2</v>
      </c>
      <c r="I47" s="17"/>
    </row>
    <row r="48" spans="1:9" ht="8.1" customHeight="1" thickBot="1" x14ac:dyDescent="0.3">
      <c r="A48" s="11"/>
      <c r="B48" s="13"/>
      <c r="C48" s="13"/>
      <c r="D48" s="12"/>
      <c r="E48" s="12"/>
      <c r="F48" s="12"/>
      <c r="G48" s="12"/>
      <c r="H48" s="11"/>
    </row>
    <row r="49" spans="1:8" s="9" customFormat="1" x14ac:dyDescent="0.25">
      <c r="A49" s="4"/>
      <c r="B49" s="7"/>
      <c r="C49" s="7"/>
      <c r="D49" s="6"/>
      <c r="E49" s="6"/>
      <c r="F49" s="6"/>
      <c r="G49" s="6"/>
      <c r="H49" s="10" t="s">
        <v>1</v>
      </c>
    </row>
    <row r="50" spans="1:8" s="4" customFormat="1" x14ac:dyDescent="0.25">
      <c r="A50" s="8"/>
      <c r="B50" s="7"/>
      <c r="C50" s="7"/>
      <c r="D50" s="6"/>
      <c r="E50" s="6"/>
      <c r="F50" s="6"/>
      <c r="G50" s="6"/>
      <c r="H50" s="5" t="s">
        <v>0</v>
      </c>
    </row>
  </sheetData>
  <mergeCells count="2">
    <mergeCell ref="E15:G15"/>
    <mergeCell ref="E16:G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A449-C51D-41ED-AA87-4AB3D7E262E4}">
  <dimension ref="A1:N87"/>
  <sheetViews>
    <sheetView showGridLines="0" view="pageBreakPreview" topLeftCell="A7" zoomScaleNormal="90" zoomScaleSheetLayoutView="100" workbookViewId="0">
      <selection activeCell="C9" sqref="C9:I9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s="35" customFormat="1" ht="15" customHeight="1" x14ac:dyDescent="0.25">
      <c r="B8" s="38" t="s">
        <v>205</v>
      </c>
      <c r="C8" s="36" t="s">
        <v>207</v>
      </c>
      <c r="D8" s="37"/>
      <c r="E8" s="37"/>
      <c r="F8" s="37"/>
      <c r="G8" s="37"/>
      <c r="H8" s="37"/>
      <c r="I8" s="37"/>
      <c r="J8" s="36"/>
    </row>
    <row r="9" spans="1:13" s="31" customFormat="1" ht="16.5" customHeight="1" x14ac:dyDescent="0.25">
      <c r="B9" s="34" t="s">
        <v>206</v>
      </c>
      <c r="C9" s="76" t="s">
        <v>230</v>
      </c>
      <c r="D9" s="77"/>
      <c r="E9" s="77"/>
      <c r="F9" s="77"/>
      <c r="G9" s="77"/>
      <c r="H9" s="77"/>
      <c r="I9" s="77"/>
    </row>
    <row r="10" spans="1:13" ht="8.1" customHeight="1" thickBot="1" x14ac:dyDescent="0.3"/>
    <row r="11" spans="1:13" ht="4.5" customHeight="1" thickTop="1" x14ac:dyDescent="0.25">
      <c r="A11" s="46"/>
      <c r="B11" s="47"/>
      <c r="C11" s="47"/>
      <c r="D11" s="48"/>
      <c r="E11" s="48"/>
      <c r="F11" s="48"/>
      <c r="G11" s="48"/>
      <c r="H11" s="48"/>
      <c r="I11" s="48"/>
      <c r="J11" s="46"/>
    </row>
    <row r="12" spans="1:13" ht="15" customHeight="1" x14ac:dyDescent="0.25">
      <c r="A12" s="49"/>
      <c r="B12" s="50" t="s">
        <v>27</v>
      </c>
      <c r="C12" s="51"/>
      <c r="D12" s="67" t="s">
        <v>26</v>
      </c>
      <c r="E12" s="53" t="s">
        <v>199</v>
      </c>
      <c r="F12" s="54"/>
      <c r="G12" s="74" t="s">
        <v>184</v>
      </c>
      <c r="H12" s="74"/>
      <c r="I12" s="74"/>
      <c r="J12" s="49"/>
    </row>
    <row r="13" spans="1:13" ht="15" customHeight="1" x14ac:dyDescent="0.25">
      <c r="A13" s="49"/>
      <c r="B13" s="55" t="s">
        <v>25</v>
      </c>
      <c r="C13" s="51"/>
      <c r="D13" s="56" t="s">
        <v>24</v>
      </c>
      <c r="E13" s="57" t="s">
        <v>200</v>
      </c>
      <c r="F13" s="58"/>
      <c r="G13" s="75" t="s">
        <v>185</v>
      </c>
      <c r="H13" s="75"/>
      <c r="I13" s="75"/>
      <c r="J13" s="49"/>
    </row>
    <row r="14" spans="1:13" ht="15" customHeight="1" x14ac:dyDescent="0.25">
      <c r="A14" s="49"/>
      <c r="B14" s="55"/>
      <c r="C14" s="51"/>
      <c r="D14" s="56"/>
      <c r="E14" s="53"/>
      <c r="F14" s="53"/>
      <c r="G14" s="53" t="s">
        <v>23</v>
      </c>
      <c r="H14" s="53" t="s">
        <v>22</v>
      </c>
      <c r="I14" s="53" t="s">
        <v>21</v>
      </c>
      <c r="J14" s="49"/>
    </row>
    <row r="15" spans="1:13" ht="15" customHeight="1" x14ac:dyDescent="0.25">
      <c r="A15" s="49"/>
      <c r="B15" s="55"/>
      <c r="C15" s="51"/>
      <c r="D15" s="56"/>
      <c r="E15" s="57"/>
      <c r="F15" s="57"/>
      <c r="G15" s="57" t="s">
        <v>20</v>
      </c>
      <c r="H15" s="57" t="s">
        <v>19</v>
      </c>
      <c r="I15" s="57" t="s">
        <v>18</v>
      </c>
      <c r="J15" s="49"/>
    </row>
    <row r="16" spans="1:13" s="14" customFormat="1" ht="8.1" customHeight="1" x14ac:dyDescent="0.25">
      <c r="A16" s="59"/>
      <c r="B16" s="60"/>
      <c r="C16" s="59"/>
      <c r="D16" s="61"/>
      <c r="E16" s="61"/>
      <c r="F16" s="61"/>
      <c r="G16" s="61"/>
      <c r="H16" s="61"/>
      <c r="I16" s="61"/>
      <c r="J16" s="59"/>
    </row>
    <row r="17" spans="1:13" ht="8.1" customHeight="1" x14ac:dyDescent="0.25">
      <c r="A17" s="14"/>
      <c r="B17" s="28"/>
      <c r="C17" s="28"/>
      <c r="D17" s="30"/>
      <c r="E17" s="30"/>
      <c r="F17" s="30"/>
      <c r="G17" s="30"/>
      <c r="H17" s="30"/>
      <c r="I17" s="30"/>
      <c r="J17" s="14"/>
      <c r="K17" s="29"/>
      <c r="L17" s="29"/>
      <c r="M17" s="29"/>
    </row>
    <row r="18" spans="1:13" ht="15" customHeight="1" x14ac:dyDescent="0.25">
      <c r="A18" s="14"/>
      <c r="B18" s="28" t="s">
        <v>17</v>
      </c>
      <c r="C18" s="27"/>
      <c r="D18" s="24">
        <v>2022</v>
      </c>
      <c r="E18" s="25">
        <f>SUM(E22,E26,E30,E34,E38,E42,E46,E50,E54,E58,E62,E66,E70,E74,E78,E82)</f>
        <v>55</v>
      </c>
      <c r="F18" s="23"/>
      <c r="G18" s="25">
        <f>SUM(G22,G26,G30,G34,G38,G42,G46,G50,G54,G58,G62,G66,G70,G74,G78,G82)</f>
        <v>56</v>
      </c>
      <c r="H18" s="25">
        <f t="shared" ref="H18:I20" si="0">SUM(H22,H26,H30,H34,H38,H42,H46,H50,H54,H58,H62,H66,H70,H74,H78,H82)</f>
        <v>13</v>
      </c>
      <c r="I18" s="25">
        <f t="shared" si="0"/>
        <v>43</v>
      </c>
      <c r="J18" s="14"/>
    </row>
    <row r="19" spans="1:13" ht="15" customHeight="1" x14ac:dyDescent="0.25">
      <c r="B19" s="26"/>
      <c r="C19" s="26"/>
      <c r="D19" s="24">
        <v>2023</v>
      </c>
      <c r="E19" s="25">
        <f t="shared" ref="E19:G20" si="1">SUM(E23,E27,E31,E35,E39,E43,E47,E51,E55,E59,E63,E67,E71,E75,E79,E83)</f>
        <v>86</v>
      </c>
      <c r="F19" s="23"/>
      <c r="G19" s="25">
        <f t="shared" si="1"/>
        <v>87</v>
      </c>
      <c r="H19" s="25">
        <f t="shared" si="0"/>
        <v>7</v>
      </c>
      <c r="I19" s="25">
        <f t="shared" si="0"/>
        <v>80</v>
      </c>
    </row>
    <row r="20" spans="1:13" ht="15" customHeight="1" x14ac:dyDescent="0.25">
      <c r="B20" s="26"/>
      <c r="C20" s="26"/>
      <c r="D20" s="24">
        <v>2024</v>
      </c>
      <c r="E20" s="25">
        <f t="shared" si="1"/>
        <v>91</v>
      </c>
      <c r="F20" s="23"/>
      <c r="G20" s="25">
        <f t="shared" si="1"/>
        <v>91</v>
      </c>
      <c r="H20" s="25">
        <f t="shared" si="0"/>
        <v>9</v>
      </c>
      <c r="I20" s="25">
        <f t="shared" si="0"/>
        <v>82</v>
      </c>
      <c r="K20" s="17"/>
    </row>
    <row r="21" spans="1:13" ht="8.1" customHeight="1" x14ac:dyDescent="0.25">
      <c r="D21" s="24"/>
      <c r="E21" s="23"/>
      <c r="F21" s="23"/>
      <c r="G21" s="23"/>
      <c r="H21" s="23"/>
      <c r="I21" s="23"/>
      <c r="K21" s="17"/>
    </row>
    <row r="22" spans="1:13" ht="15" customHeight="1" x14ac:dyDescent="0.25">
      <c r="B22" s="3" t="s">
        <v>16</v>
      </c>
      <c r="D22" s="2">
        <v>2022</v>
      </c>
      <c r="E22" s="15">
        <f>SUM('3.9 (2)'!E22,'3.9 (3)'!E22,'3.9 (4)'!E22,'3.9 (5)'!E22)</f>
        <v>8</v>
      </c>
      <c r="F22" s="15"/>
      <c r="G22" s="20">
        <f t="shared" ref="G22:G24" si="2">SUM(H22:I22)</f>
        <v>8</v>
      </c>
      <c r="H22" s="15">
        <f>SUM('3.9 (2)'!H22,'3.9 (3)'!H22,'3.9 (4)'!H22,'3.9 (5)'!H22)</f>
        <v>2</v>
      </c>
      <c r="I22" s="15">
        <f>SUM('3.9 (2)'!I22,'3.9 (3)'!I22,'3.9 (4)'!I22,'3.9 (5)'!I22)</f>
        <v>6</v>
      </c>
      <c r="K22" s="17"/>
    </row>
    <row r="23" spans="1:13" ht="15" customHeight="1" x14ac:dyDescent="0.25">
      <c r="D23" s="2">
        <v>2023</v>
      </c>
      <c r="E23" s="15">
        <f>SUM('3.9 (2)'!E23,'3.9 (3)'!E23,'3.9 (4)'!E23,'3.9 (5)'!E23)</f>
        <v>6</v>
      </c>
      <c r="F23" s="15"/>
      <c r="G23" s="20">
        <f t="shared" si="2"/>
        <v>6</v>
      </c>
      <c r="H23" s="15" t="s">
        <v>2</v>
      </c>
      <c r="I23" s="15">
        <f>SUM('3.9 (2)'!I23,'3.9 (3)'!I23,'3.9 (4)'!I23,'3.9 (5)'!I23)</f>
        <v>6</v>
      </c>
      <c r="K23" s="17"/>
    </row>
    <row r="24" spans="1:13" ht="15" customHeight="1" x14ac:dyDescent="0.25">
      <c r="D24" s="2">
        <v>2024</v>
      </c>
      <c r="E24" s="15">
        <f>SUM('3.9 (2)'!E24,'3.9 (3)'!E24,'3.9 (4)'!E24,'3.9 (5)'!E24)</f>
        <v>12</v>
      </c>
      <c r="F24" s="15"/>
      <c r="G24" s="20">
        <f t="shared" si="2"/>
        <v>12</v>
      </c>
      <c r="H24" s="15">
        <f>SUM('3.9 (2)'!H24,'3.9 (3)'!H24,'3.9 (4)'!H24,'3.9 (5)'!H24)</f>
        <v>2</v>
      </c>
      <c r="I24" s="15">
        <f>SUM('3.9 (2)'!I24,'3.9 (3)'!I24,'3.9 (4)'!I24,'3.9 (5)'!I24)</f>
        <v>10</v>
      </c>
      <c r="K24" s="17"/>
    </row>
    <row r="25" spans="1:13" ht="8.1" customHeight="1" x14ac:dyDescent="0.25">
      <c r="D25" s="19"/>
      <c r="E25" s="18"/>
      <c r="F25" s="18"/>
      <c r="G25" s="18"/>
      <c r="H25" s="18"/>
      <c r="I25" s="18"/>
      <c r="K25" s="17"/>
    </row>
    <row r="26" spans="1:13" ht="15" customHeight="1" x14ac:dyDescent="0.25">
      <c r="B26" s="3" t="s">
        <v>15</v>
      </c>
      <c r="D26" s="2">
        <v>2022</v>
      </c>
      <c r="E26" s="15">
        <f>SUM('3.9 (2)'!E26,'3.9 (3)'!E26,'3.9 (4)'!E26,'3.9 (5)'!E26)</f>
        <v>2</v>
      </c>
      <c r="F26" s="15"/>
      <c r="G26" s="20">
        <f t="shared" ref="G26:G84" si="3">SUM(H26:I26)</f>
        <v>2</v>
      </c>
      <c r="H26" s="15" t="s">
        <v>2</v>
      </c>
      <c r="I26" s="15">
        <f>SUM('3.9 (2)'!I26,'3.9 (3)'!I26,'3.9 (4)'!I26,'3.9 (5)'!I26)</f>
        <v>2</v>
      </c>
      <c r="K26" s="17"/>
    </row>
    <row r="27" spans="1:13" ht="15" customHeight="1" x14ac:dyDescent="0.25">
      <c r="D27" s="2">
        <v>2023</v>
      </c>
      <c r="E27" s="15" t="s">
        <v>2</v>
      </c>
      <c r="F27" s="15"/>
      <c r="G27" s="15" t="s">
        <v>2</v>
      </c>
      <c r="H27" s="15" t="s">
        <v>2</v>
      </c>
      <c r="I27" s="15" t="s">
        <v>2</v>
      </c>
      <c r="K27" s="17"/>
    </row>
    <row r="28" spans="1:13" ht="15" customHeight="1" x14ac:dyDescent="0.25">
      <c r="D28" s="2">
        <v>2024</v>
      </c>
      <c r="E28" s="15">
        <f>SUM('3.9 (2)'!E28,'3.9 (3)'!E28,'3.9 (4)'!E28,'3.9 (5)'!E28)</f>
        <v>6</v>
      </c>
      <c r="F28" s="15"/>
      <c r="G28" s="20">
        <f t="shared" si="3"/>
        <v>6</v>
      </c>
      <c r="H28" s="15" t="s">
        <v>2</v>
      </c>
      <c r="I28" s="15">
        <f>SUM('3.9 (2)'!I28,'3.9 (3)'!I28,'3.9 (4)'!I28,'3.9 (5)'!I28)</f>
        <v>6</v>
      </c>
      <c r="K28" s="17"/>
    </row>
    <row r="29" spans="1:13" ht="8.1" customHeight="1" x14ac:dyDescent="0.25">
      <c r="D29" s="19"/>
      <c r="E29" s="18"/>
      <c r="F29" s="18"/>
      <c r="G29" s="18"/>
      <c r="H29" s="18"/>
      <c r="I29" s="18"/>
      <c r="K29" s="17"/>
    </row>
    <row r="30" spans="1:13" ht="15" customHeight="1" x14ac:dyDescent="0.25">
      <c r="B30" s="3" t="s">
        <v>14</v>
      </c>
      <c r="D30" s="2">
        <v>2022</v>
      </c>
      <c r="E30" s="15">
        <f>SUM('3.9 (2)'!E30,'3.9 (3)'!E30,'3.9 (4)'!E30,'3.9 (5)'!E30)</f>
        <v>1</v>
      </c>
      <c r="F30" s="15"/>
      <c r="G30" s="20">
        <f t="shared" si="3"/>
        <v>1</v>
      </c>
      <c r="H30" s="15" t="s">
        <v>2</v>
      </c>
      <c r="I30" s="15">
        <f>SUM('3.9 (2)'!I30,'3.9 (3)'!I30,'3.9 (4)'!I30,'3.9 (5)'!I30)</f>
        <v>1</v>
      </c>
      <c r="K30" s="17"/>
    </row>
    <row r="31" spans="1:13" ht="15" customHeight="1" x14ac:dyDescent="0.25">
      <c r="D31" s="2">
        <v>2023</v>
      </c>
      <c r="E31" s="15">
        <f>SUM('3.9 (2)'!E31,'3.9 (3)'!E31,'3.9 (4)'!E31,'3.9 (5)'!E31)</f>
        <v>2</v>
      </c>
      <c r="F31" s="15"/>
      <c r="G31" s="20">
        <f t="shared" si="3"/>
        <v>2</v>
      </c>
      <c r="H31" s="15" t="s">
        <v>2</v>
      </c>
      <c r="I31" s="15">
        <f>SUM('3.9 (2)'!I31,'3.9 (3)'!I31,'3.9 (4)'!I31,'3.9 (5)'!I31)</f>
        <v>2</v>
      </c>
      <c r="K31" s="17"/>
    </row>
    <row r="32" spans="1:13" ht="15" customHeight="1" x14ac:dyDescent="0.25">
      <c r="D32" s="2">
        <v>2024</v>
      </c>
      <c r="E32" s="15" t="s">
        <v>2</v>
      </c>
      <c r="F32" s="15"/>
      <c r="G32" s="15" t="s">
        <v>2</v>
      </c>
      <c r="H32" s="15" t="s">
        <v>2</v>
      </c>
      <c r="I32" s="15" t="s">
        <v>2</v>
      </c>
      <c r="K32" s="17"/>
    </row>
    <row r="33" spans="1:11" ht="8.1" customHeight="1" x14ac:dyDescent="0.25">
      <c r="D33" s="19"/>
      <c r="E33" s="18"/>
      <c r="F33" s="18"/>
      <c r="G33" s="18"/>
      <c r="H33" s="18"/>
      <c r="I33" s="18"/>
      <c r="K33" s="17"/>
    </row>
    <row r="34" spans="1:11" ht="15" customHeight="1" x14ac:dyDescent="0.25">
      <c r="B34" s="3" t="s">
        <v>13</v>
      </c>
      <c r="D34" s="2">
        <v>2022</v>
      </c>
      <c r="E34" s="15">
        <f>SUM('3.9 (2)'!E34,'3.9 (3)'!E34,'3.9 (4)'!E34,'3.9 (5)'!E34)</f>
        <v>2</v>
      </c>
      <c r="F34" s="15"/>
      <c r="G34" s="20">
        <f t="shared" si="3"/>
        <v>2</v>
      </c>
      <c r="H34" s="15" t="s">
        <v>2</v>
      </c>
      <c r="I34" s="15">
        <f>SUM('3.9 (2)'!I34,'3.9 (3)'!I34,'3.9 (4)'!I34,'3.9 (5)'!I34)</f>
        <v>2</v>
      </c>
      <c r="K34" s="17"/>
    </row>
    <row r="35" spans="1:11" ht="15" customHeight="1" x14ac:dyDescent="0.25">
      <c r="D35" s="2">
        <v>2023</v>
      </c>
      <c r="E35" s="15">
        <f>SUM('3.9 (2)'!E35,'3.9 (3)'!E35,'3.9 (4)'!E35,'3.9 (5)'!E35)</f>
        <v>4</v>
      </c>
      <c r="F35" s="15"/>
      <c r="G35" s="20">
        <f t="shared" si="3"/>
        <v>4</v>
      </c>
      <c r="H35" s="15">
        <f>SUM('3.9 (2)'!H35,'3.9 (3)'!H35,'3.9 (4)'!H35,'3.9 (5)'!H35)</f>
        <v>1</v>
      </c>
      <c r="I35" s="15">
        <f>SUM('3.9 (2)'!I35,'3.9 (3)'!I35,'3.9 (4)'!I35,'3.9 (5)'!I35)</f>
        <v>3</v>
      </c>
      <c r="K35" s="17"/>
    </row>
    <row r="36" spans="1:11" s="3" customFormat="1" ht="15" customHeight="1" x14ac:dyDescent="0.25">
      <c r="A36" s="1"/>
      <c r="D36" s="2">
        <v>2024</v>
      </c>
      <c r="E36" s="15">
        <f>SUM('3.9 (2)'!E36,'3.9 (3)'!E36,'3.9 (4)'!E36,'3.9 (5)'!E36)</f>
        <v>8</v>
      </c>
      <c r="F36" s="15"/>
      <c r="G36" s="20">
        <f t="shared" si="3"/>
        <v>8</v>
      </c>
      <c r="H36" s="15" t="s">
        <v>2</v>
      </c>
      <c r="I36" s="15">
        <f>SUM('3.9 (2)'!I36,'3.9 (3)'!I36,'3.9 (4)'!I36,'3.9 (5)'!I36)</f>
        <v>8</v>
      </c>
      <c r="J36" s="1"/>
      <c r="K36" s="17"/>
    </row>
    <row r="37" spans="1:11" ht="8.1" customHeight="1" x14ac:dyDescent="0.25">
      <c r="D37" s="19"/>
      <c r="E37" s="18"/>
      <c r="F37" s="18"/>
      <c r="G37" s="18"/>
      <c r="H37" s="18"/>
      <c r="I37" s="18"/>
      <c r="K37" s="17"/>
    </row>
    <row r="38" spans="1:11" ht="15" customHeight="1" x14ac:dyDescent="0.25">
      <c r="A38" s="3"/>
      <c r="B38" s="3" t="s">
        <v>12</v>
      </c>
      <c r="D38" s="2">
        <v>2022</v>
      </c>
      <c r="E38" s="15">
        <f>SUM('3.9 (2)'!E38,'3.9 (3)'!E38,'3.9 (4)'!E38,'3.9 (5)'!E38)</f>
        <v>2</v>
      </c>
      <c r="F38" s="15"/>
      <c r="G38" s="20">
        <f t="shared" si="3"/>
        <v>2</v>
      </c>
      <c r="H38" s="15" t="s">
        <v>2</v>
      </c>
      <c r="I38" s="15">
        <f>SUM('3.9 (2)'!I38,'3.9 (3)'!I38,'3.9 (4)'!I38,'3.9 (5)'!I38)</f>
        <v>2</v>
      </c>
      <c r="K38" s="17"/>
    </row>
    <row r="39" spans="1:11" ht="15" customHeight="1" x14ac:dyDescent="0.25">
      <c r="D39" s="2">
        <v>2023</v>
      </c>
      <c r="E39" s="15">
        <f>SUM('3.9 (2)'!E39,'3.9 (3)'!E39,'3.9 (4)'!E39,'3.9 (5)'!E39)</f>
        <v>2</v>
      </c>
      <c r="F39" s="15"/>
      <c r="G39" s="20">
        <f t="shared" si="3"/>
        <v>2</v>
      </c>
      <c r="H39" s="15" t="s">
        <v>2</v>
      </c>
      <c r="I39" s="15">
        <f>SUM('3.9 (2)'!I39,'3.9 (3)'!I39,'3.9 (4)'!I39,'3.9 (5)'!I39)</f>
        <v>2</v>
      </c>
      <c r="K39" s="17"/>
    </row>
    <row r="40" spans="1:11" ht="15" customHeight="1" x14ac:dyDescent="0.25">
      <c r="D40" s="2">
        <v>2024</v>
      </c>
      <c r="E40" s="15">
        <f>SUM('3.9 (2)'!E40,'3.9 (3)'!E40,'3.9 (4)'!E40,'3.9 (5)'!E40)</f>
        <v>1</v>
      </c>
      <c r="F40" s="15"/>
      <c r="G40" s="20">
        <f t="shared" si="3"/>
        <v>1</v>
      </c>
      <c r="H40" s="15" t="s">
        <v>2</v>
      </c>
      <c r="I40" s="15">
        <f>SUM('3.9 (2)'!I40,'3.9 (3)'!I40,'3.9 (4)'!I40,'3.9 (5)'!I40)</f>
        <v>1</v>
      </c>
      <c r="K40" s="17"/>
    </row>
    <row r="41" spans="1:11" ht="8.1" customHeight="1" x14ac:dyDescent="0.25">
      <c r="D41" s="19"/>
      <c r="E41" s="18"/>
      <c r="F41" s="18"/>
      <c r="G41" s="18"/>
      <c r="H41" s="18"/>
      <c r="I41" s="18"/>
      <c r="K41" s="17"/>
    </row>
    <row r="42" spans="1:11" ht="15" customHeight="1" x14ac:dyDescent="0.25">
      <c r="B42" s="3" t="s">
        <v>11</v>
      </c>
      <c r="D42" s="2">
        <v>2022</v>
      </c>
      <c r="E42" s="15" t="s">
        <v>2</v>
      </c>
      <c r="F42" s="15"/>
      <c r="G42" s="15" t="s">
        <v>2</v>
      </c>
      <c r="H42" s="15" t="s">
        <v>2</v>
      </c>
      <c r="I42" s="15" t="s">
        <v>2</v>
      </c>
      <c r="K42" s="17"/>
    </row>
    <row r="43" spans="1:11" ht="15" customHeight="1" x14ac:dyDescent="0.25">
      <c r="D43" s="2">
        <v>2023</v>
      </c>
      <c r="E43" s="15">
        <f>SUM('3.9 (2)'!E43,'3.9 (3)'!E43,'3.9 (4)'!E43,'3.9 (5)'!E43)</f>
        <v>4</v>
      </c>
      <c r="F43" s="15"/>
      <c r="G43" s="20">
        <f t="shared" si="3"/>
        <v>4</v>
      </c>
      <c r="H43" s="15" t="s">
        <v>2</v>
      </c>
      <c r="I43" s="15">
        <f>SUM('3.9 (2)'!I43,'3.9 (3)'!I43,'3.9 (4)'!I43,'3.9 (5)'!I43)</f>
        <v>4</v>
      </c>
      <c r="K43" s="17"/>
    </row>
    <row r="44" spans="1:11" ht="15" customHeight="1" x14ac:dyDescent="0.25">
      <c r="D44" s="2">
        <v>2024</v>
      </c>
      <c r="E44" s="15">
        <f>SUM('3.9 (2)'!E44,'3.9 (3)'!E44,'3.9 (4)'!E44,'3.9 (5)'!E44)</f>
        <v>4</v>
      </c>
      <c r="F44" s="15"/>
      <c r="G44" s="20">
        <f t="shared" si="3"/>
        <v>4</v>
      </c>
      <c r="H44" s="15" t="s">
        <v>2</v>
      </c>
      <c r="I44" s="15">
        <f>SUM('3.9 (2)'!I44,'3.9 (3)'!I44,'3.9 (4)'!I44,'3.9 (5)'!I44)</f>
        <v>4</v>
      </c>
      <c r="K44" s="17"/>
    </row>
    <row r="45" spans="1:11" ht="8.1" customHeight="1" x14ac:dyDescent="0.25">
      <c r="D45" s="19"/>
      <c r="E45" s="18"/>
      <c r="F45" s="18"/>
      <c r="G45" s="18"/>
      <c r="H45" s="18"/>
      <c r="I45" s="18"/>
      <c r="K45" s="17"/>
    </row>
    <row r="46" spans="1:11" ht="15" customHeight="1" x14ac:dyDescent="0.25">
      <c r="B46" s="3" t="s">
        <v>10</v>
      </c>
      <c r="D46" s="2">
        <v>2022</v>
      </c>
      <c r="E46" s="15">
        <f>SUM('3.9 (2)'!E46,'3.9 (3)'!E46,'3.9 (4)'!E46,'3.9 (5)'!E46)</f>
        <v>2</v>
      </c>
      <c r="F46" s="15"/>
      <c r="G46" s="20">
        <f t="shared" si="3"/>
        <v>2</v>
      </c>
      <c r="H46" s="15" t="s">
        <v>2</v>
      </c>
      <c r="I46" s="15">
        <f>SUM('3.9 (2)'!I46,'3.9 (3)'!I46,'3.9 (4)'!I46,'3.9 (5)'!I46)</f>
        <v>2</v>
      </c>
      <c r="K46" s="17"/>
    </row>
    <row r="47" spans="1:11" ht="15" customHeight="1" x14ac:dyDescent="0.25">
      <c r="D47" s="2">
        <v>2023</v>
      </c>
      <c r="E47" s="15">
        <f>SUM('3.9 (2)'!E47,'3.9 (3)'!E47,'3.9 (4)'!E47,'3.9 (5)'!E47)</f>
        <v>10</v>
      </c>
      <c r="F47" s="15"/>
      <c r="G47" s="20">
        <f t="shared" si="3"/>
        <v>10</v>
      </c>
      <c r="H47" s="15">
        <f>SUM('3.9 (2)'!H47,'3.9 (3)'!H47,'3.9 (4)'!H47,'3.9 (5)'!H47)</f>
        <v>2</v>
      </c>
      <c r="I47" s="15">
        <f>SUM('3.9 (2)'!I47,'3.9 (3)'!I47,'3.9 (4)'!I47,'3.9 (5)'!I47)</f>
        <v>8</v>
      </c>
      <c r="K47" s="17"/>
    </row>
    <row r="48" spans="1:11" ht="15" customHeight="1" x14ac:dyDescent="0.25">
      <c r="D48" s="2">
        <v>2024</v>
      </c>
      <c r="E48" s="15">
        <f>SUM('3.9 (2)'!E48,'3.9 (3)'!E48,'3.9 (4)'!E48,'3.9 (5)'!E48)</f>
        <v>6</v>
      </c>
      <c r="F48" s="15"/>
      <c r="G48" s="20">
        <f t="shared" si="3"/>
        <v>6</v>
      </c>
      <c r="H48" s="15" t="s">
        <v>2</v>
      </c>
      <c r="I48" s="15">
        <f>SUM('3.9 (2)'!I48,'3.9 (3)'!I48,'3.9 (4)'!I48,'3.9 (5)'!I48)</f>
        <v>6</v>
      </c>
      <c r="K48" s="17"/>
    </row>
    <row r="49" spans="2:14" ht="8.1" customHeight="1" x14ac:dyDescent="0.25">
      <c r="D49" s="19"/>
      <c r="E49" s="18"/>
      <c r="F49" s="18"/>
      <c r="G49" s="18"/>
      <c r="H49" s="18"/>
      <c r="I49" s="18"/>
      <c r="K49" s="17"/>
    </row>
    <row r="50" spans="2:14" ht="15" customHeight="1" x14ac:dyDescent="0.25">
      <c r="B50" s="3" t="s">
        <v>9</v>
      </c>
      <c r="D50" s="2">
        <v>2022</v>
      </c>
      <c r="E50" s="15" t="s">
        <v>2</v>
      </c>
      <c r="F50" s="15"/>
      <c r="G50" s="15" t="s">
        <v>2</v>
      </c>
      <c r="H50" s="15" t="s">
        <v>2</v>
      </c>
      <c r="I50" s="15" t="s">
        <v>2</v>
      </c>
      <c r="K50" s="17"/>
    </row>
    <row r="51" spans="2:14" ht="15" customHeight="1" x14ac:dyDescent="0.25">
      <c r="D51" s="2">
        <v>2023</v>
      </c>
      <c r="E51" s="15" t="s">
        <v>2</v>
      </c>
      <c r="F51" s="15"/>
      <c r="G51" s="15" t="s">
        <v>2</v>
      </c>
      <c r="H51" s="15" t="s">
        <v>2</v>
      </c>
      <c r="I51" s="15" t="s">
        <v>2</v>
      </c>
      <c r="K51" s="17"/>
    </row>
    <row r="52" spans="2:14" ht="15" customHeight="1" x14ac:dyDescent="0.25">
      <c r="D52" s="2">
        <v>2024</v>
      </c>
      <c r="E52" s="15" t="s">
        <v>2</v>
      </c>
      <c r="F52" s="15"/>
      <c r="G52" s="15" t="s">
        <v>2</v>
      </c>
      <c r="H52" s="15" t="s">
        <v>2</v>
      </c>
      <c r="I52" s="15" t="s">
        <v>2</v>
      </c>
      <c r="K52" s="17"/>
    </row>
    <row r="53" spans="2:14" ht="8.1" customHeight="1" x14ac:dyDescent="0.25">
      <c r="D53" s="19"/>
      <c r="E53" s="18"/>
      <c r="F53" s="18"/>
      <c r="G53" s="18"/>
      <c r="H53" s="18"/>
      <c r="I53" s="18"/>
      <c r="K53" s="17"/>
    </row>
    <row r="54" spans="2:14" ht="15" customHeight="1" x14ac:dyDescent="0.25">
      <c r="B54" s="3" t="s">
        <v>8</v>
      </c>
      <c r="D54" s="2">
        <v>2022</v>
      </c>
      <c r="E54" s="15">
        <f>SUM('3.9 (2)'!E54,'3.9 (3)'!E54,'3.9 (4)'!E54,'3.9 (5)'!E54)</f>
        <v>6</v>
      </c>
      <c r="F54" s="15"/>
      <c r="G54" s="20">
        <f t="shared" si="3"/>
        <v>6</v>
      </c>
      <c r="H54" s="15">
        <f>SUM('3.9 (2)'!H54,'3.9 (3)'!H54,'3.9 (4)'!H54,'3.9 (5)'!H54)</f>
        <v>2</v>
      </c>
      <c r="I54" s="15">
        <f>SUM('3.9 (2)'!I54,'3.9 (3)'!I54,'3.9 (4)'!I54,'3.9 (5)'!I54)</f>
        <v>4</v>
      </c>
      <c r="K54" s="17"/>
    </row>
    <row r="55" spans="2:14" ht="15" customHeight="1" x14ac:dyDescent="0.25">
      <c r="D55" s="2">
        <v>2023</v>
      </c>
      <c r="E55" s="15">
        <f>SUM('3.9 (2)'!E55,'3.9 (3)'!E55,'3.9 (4)'!E55,'3.9 (5)'!E55)</f>
        <v>1</v>
      </c>
      <c r="F55" s="15"/>
      <c r="G55" s="20">
        <f t="shared" si="3"/>
        <v>1</v>
      </c>
      <c r="H55" s="15" t="s">
        <v>2</v>
      </c>
      <c r="I55" s="15">
        <f>SUM('3.9 (2)'!I55,'3.9 (3)'!I55,'3.9 (4)'!I55,'3.9 (5)'!I55)</f>
        <v>1</v>
      </c>
      <c r="K55" s="17"/>
    </row>
    <row r="56" spans="2:14" ht="15" customHeight="1" x14ac:dyDescent="0.25">
      <c r="D56" s="2">
        <v>2024</v>
      </c>
      <c r="E56" s="15">
        <f>SUM('3.9 (2)'!E56,'3.9 (3)'!E56,'3.9 (4)'!E56,'3.9 (5)'!E56)</f>
        <v>4</v>
      </c>
      <c r="F56" s="15"/>
      <c r="G56" s="20">
        <f t="shared" si="3"/>
        <v>4</v>
      </c>
      <c r="H56" s="15" t="s">
        <v>2</v>
      </c>
      <c r="I56" s="15">
        <f>SUM('3.9 (2)'!I56,'3.9 (3)'!I56,'3.9 (4)'!I56,'3.9 (5)'!I56)</f>
        <v>4</v>
      </c>
      <c r="K56" s="17"/>
    </row>
    <row r="57" spans="2:14" ht="8.1" customHeight="1" x14ac:dyDescent="0.25">
      <c r="D57" s="19"/>
      <c r="E57" s="18"/>
      <c r="F57" s="18"/>
      <c r="G57" s="18"/>
      <c r="H57" s="18"/>
      <c r="I57" s="18"/>
      <c r="K57" s="17"/>
    </row>
    <row r="58" spans="2:14" ht="15" customHeight="1" x14ac:dyDescent="0.25">
      <c r="B58" s="3" t="s">
        <v>90</v>
      </c>
      <c r="D58" s="2">
        <v>2022</v>
      </c>
      <c r="E58" s="15">
        <f>SUM('3.9 (2)'!E58,'3.9 (3)'!E58,'3.9 (4)'!E58,'3.9 (5)'!E58)</f>
        <v>3</v>
      </c>
      <c r="F58" s="15"/>
      <c r="G58" s="20">
        <f t="shared" si="3"/>
        <v>3</v>
      </c>
      <c r="H58" s="15">
        <f>SUM('3.9 (2)'!H58,'3.9 (3)'!H58,'3.9 (4)'!H58,'3.9 (5)'!H58)</f>
        <v>2</v>
      </c>
      <c r="I58" s="15">
        <f>SUM('3.9 (2)'!I58,'3.9 (3)'!I58,'3.9 (4)'!I58,'3.9 (5)'!I58)</f>
        <v>1</v>
      </c>
      <c r="K58" s="17"/>
      <c r="L58" s="18"/>
      <c r="M58" s="21"/>
      <c r="N58" s="22"/>
    </row>
    <row r="59" spans="2:14" ht="15" customHeight="1" x14ac:dyDescent="0.25">
      <c r="D59" s="2">
        <v>2023</v>
      </c>
      <c r="E59" s="15">
        <f>SUM('3.9 (2)'!E59,'3.9 (3)'!E59,'3.9 (4)'!E59,'3.9 (5)'!E59)</f>
        <v>3</v>
      </c>
      <c r="F59" s="15"/>
      <c r="G59" s="20">
        <f t="shared" si="3"/>
        <v>3</v>
      </c>
      <c r="H59" s="15" t="s">
        <v>2</v>
      </c>
      <c r="I59" s="15">
        <f>SUM('3.9 (2)'!I59,'3.9 (3)'!I59,'3.9 (4)'!I59,'3.9 (5)'!I59)</f>
        <v>3</v>
      </c>
      <c r="K59" s="17"/>
      <c r="L59" s="18"/>
      <c r="M59" s="21"/>
      <c r="N59" s="21"/>
    </row>
    <row r="60" spans="2:14" ht="15" customHeight="1" x14ac:dyDescent="0.25">
      <c r="D60" s="2">
        <v>2024</v>
      </c>
      <c r="E60" s="15">
        <f>SUM('3.9 (2)'!E60,'3.9 (3)'!E60,'3.9 (4)'!E60,'3.9 (5)'!E60)</f>
        <v>5</v>
      </c>
      <c r="F60" s="15"/>
      <c r="G60" s="20">
        <f t="shared" si="3"/>
        <v>5</v>
      </c>
      <c r="H60" s="15" t="s">
        <v>2</v>
      </c>
      <c r="I60" s="15">
        <f>SUM('3.9 (2)'!I60,'3.9 (3)'!I60,'3.9 (4)'!I60,'3.9 (5)'!I60)</f>
        <v>5</v>
      </c>
      <c r="K60" s="17"/>
    </row>
    <row r="61" spans="2:14" ht="8.1" customHeight="1" x14ac:dyDescent="0.25">
      <c r="D61" s="19"/>
      <c r="E61" s="18"/>
      <c r="F61" s="18"/>
      <c r="G61" s="18"/>
      <c r="H61" s="18"/>
      <c r="I61" s="18"/>
      <c r="K61" s="17"/>
    </row>
    <row r="62" spans="2:14" ht="15" customHeight="1" x14ac:dyDescent="0.25">
      <c r="B62" s="3" t="s">
        <v>6</v>
      </c>
      <c r="D62" s="2">
        <v>2022</v>
      </c>
      <c r="E62" s="15">
        <f>SUM('3.9 (2)'!E62,'3.9 (3)'!E62,'3.9 (4)'!E62,'3.9 (5)'!E62)</f>
        <v>6</v>
      </c>
      <c r="F62" s="15"/>
      <c r="G62" s="20">
        <f t="shared" si="3"/>
        <v>6</v>
      </c>
      <c r="H62" s="15" t="s">
        <v>2</v>
      </c>
      <c r="I62" s="15">
        <f>SUM('3.9 (2)'!I62,'3.9 (3)'!I62,'3.9 (4)'!I62,'3.9 (5)'!I62)</f>
        <v>6</v>
      </c>
      <c r="K62" s="17"/>
    </row>
    <row r="63" spans="2:14" ht="15" customHeight="1" x14ac:dyDescent="0.25">
      <c r="D63" s="2">
        <v>2023</v>
      </c>
      <c r="E63" s="15">
        <f>SUM('3.9 (2)'!E63,'3.9 (3)'!E63,'3.9 (4)'!E63,'3.9 (5)'!E63)</f>
        <v>6</v>
      </c>
      <c r="F63" s="15"/>
      <c r="G63" s="20">
        <f t="shared" si="3"/>
        <v>6</v>
      </c>
      <c r="H63" s="15" t="s">
        <v>2</v>
      </c>
      <c r="I63" s="15">
        <f>SUM('3.9 (2)'!I63,'3.9 (3)'!I63,'3.9 (4)'!I63,'3.9 (5)'!I63)</f>
        <v>6</v>
      </c>
      <c r="K63" s="17"/>
    </row>
    <row r="64" spans="2:14" ht="15" customHeight="1" x14ac:dyDescent="0.25">
      <c r="D64" s="2">
        <v>2024</v>
      </c>
      <c r="E64" s="15">
        <f>SUM('3.9 (2)'!E64,'3.9 (3)'!E64,'3.9 (4)'!E64,'3.9 (5)'!E64)</f>
        <v>2</v>
      </c>
      <c r="F64" s="15"/>
      <c r="G64" s="20">
        <f t="shared" si="3"/>
        <v>2</v>
      </c>
      <c r="H64" s="15" t="s">
        <v>2</v>
      </c>
      <c r="I64" s="15">
        <f>SUM('3.9 (2)'!I64,'3.9 (3)'!I64,'3.9 (4)'!I64,'3.9 (5)'!I64)</f>
        <v>2</v>
      </c>
      <c r="K64" s="17"/>
    </row>
    <row r="65" spans="1:11" ht="8.1" customHeight="1" x14ac:dyDescent="0.25">
      <c r="D65" s="19"/>
      <c r="E65" s="18"/>
      <c r="F65" s="18"/>
      <c r="G65" s="18"/>
      <c r="H65" s="18"/>
      <c r="I65" s="18"/>
      <c r="K65" s="17"/>
    </row>
    <row r="66" spans="1:11" ht="15" customHeight="1" x14ac:dyDescent="0.25">
      <c r="B66" s="3" t="s">
        <v>5</v>
      </c>
      <c r="D66" s="2">
        <v>2022</v>
      </c>
      <c r="E66" s="15">
        <f>SUM('3.9 (2)'!E66,'3.9 (3)'!E66,'3.9 (4)'!E66,'3.9 (5)'!E66)</f>
        <v>7</v>
      </c>
      <c r="F66" s="15"/>
      <c r="G66" s="20">
        <f t="shared" si="3"/>
        <v>7</v>
      </c>
      <c r="H66" s="15">
        <f>SUM('3.9 (2)'!H66,'3.9 (3)'!H66,'3.9 (4)'!H66,'3.9 (5)'!H66)</f>
        <v>1</v>
      </c>
      <c r="I66" s="15">
        <f>SUM('3.9 (2)'!I66,'3.9 (3)'!I66,'3.9 (4)'!I66,'3.9 (5)'!I66)</f>
        <v>6</v>
      </c>
      <c r="K66" s="17"/>
    </row>
    <row r="67" spans="1:11" ht="15" customHeight="1" x14ac:dyDescent="0.25">
      <c r="D67" s="2">
        <v>2023</v>
      </c>
      <c r="E67" s="15">
        <f>SUM('3.9 (2)'!E67,'3.9 (3)'!E67,'3.9 (4)'!E67,'3.9 (5)'!E67)</f>
        <v>25</v>
      </c>
      <c r="F67" s="15"/>
      <c r="G67" s="20">
        <f t="shared" si="3"/>
        <v>25</v>
      </c>
      <c r="H67" s="15" t="s">
        <v>2</v>
      </c>
      <c r="I67" s="15">
        <f>SUM('3.9 (2)'!I67,'3.9 (3)'!I67,'3.9 (4)'!I67,'3.9 (5)'!I67)</f>
        <v>25</v>
      </c>
      <c r="K67" s="17"/>
    </row>
    <row r="68" spans="1:11" ht="15" customHeight="1" x14ac:dyDescent="0.25">
      <c r="D68" s="2">
        <v>2024</v>
      </c>
      <c r="E68" s="15">
        <f>SUM('3.9 (2)'!E68,'3.9 (3)'!E68,'3.9 (4)'!E68,'3.9 (5)'!E68)</f>
        <v>12</v>
      </c>
      <c r="F68" s="15"/>
      <c r="G68" s="20">
        <f t="shared" si="3"/>
        <v>12</v>
      </c>
      <c r="H68" s="15">
        <f>SUM('3.9 (2)'!H68,'3.9 (3)'!H68,'3.9 (4)'!H68,'3.9 (5)'!H68)</f>
        <v>4</v>
      </c>
      <c r="I68" s="15">
        <f>SUM('3.9 (2)'!I68,'3.9 (3)'!I68,'3.9 (4)'!I68,'3.9 (5)'!I68)</f>
        <v>8</v>
      </c>
      <c r="K68" s="17"/>
    </row>
    <row r="69" spans="1:11" ht="8.1" customHeight="1" x14ac:dyDescent="0.25">
      <c r="D69" s="19"/>
      <c r="E69" s="18"/>
      <c r="F69" s="18"/>
      <c r="G69" s="18"/>
      <c r="H69" s="18"/>
      <c r="I69" s="18"/>
      <c r="K69" s="17"/>
    </row>
    <row r="70" spans="1:11" ht="15" customHeight="1" x14ac:dyDescent="0.25">
      <c r="B70" s="3" t="s">
        <v>4</v>
      </c>
      <c r="D70" s="2">
        <v>2022</v>
      </c>
      <c r="E70" s="15" t="s">
        <v>2</v>
      </c>
      <c r="F70" s="15"/>
      <c r="G70" s="15" t="s">
        <v>2</v>
      </c>
      <c r="H70" s="15" t="s">
        <v>2</v>
      </c>
      <c r="I70" s="15" t="s">
        <v>2</v>
      </c>
      <c r="K70" s="17"/>
    </row>
    <row r="71" spans="1:11" ht="15" customHeight="1" x14ac:dyDescent="0.25">
      <c r="D71" s="2">
        <v>2023</v>
      </c>
      <c r="E71" s="15">
        <f>SUM('3.9 (2)'!E71,'3.9 (3)'!E71,'3.9 (4)'!E71,'3.9 (5)'!E71)</f>
        <v>1</v>
      </c>
      <c r="F71" s="15"/>
      <c r="G71" s="20">
        <f t="shared" si="3"/>
        <v>1</v>
      </c>
      <c r="H71" s="15" t="s">
        <v>2</v>
      </c>
      <c r="I71" s="15">
        <f>SUM('3.9 (2)'!I71,'3.9 (3)'!I71,'3.9 (4)'!I71,'3.9 (5)'!I71)</f>
        <v>1</v>
      </c>
      <c r="K71" s="17"/>
    </row>
    <row r="72" spans="1:11" ht="15" customHeight="1" x14ac:dyDescent="0.25">
      <c r="D72" s="2">
        <v>2024</v>
      </c>
      <c r="E72" s="15">
        <f>SUM('3.9 (2)'!E72,'3.9 (3)'!E72,'3.9 (4)'!E72,'3.9 (5)'!E72)</f>
        <v>4</v>
      </c>
      <c r="F72" s="15"/>
      <c r="G72" s="20">
        <f t="shared" si="3"/>
        <v>4</v>
      </c>
      <c r="H72" s="15" t="s">
        <v>2</v>
      </c>
      <c r="I72" s="15">
        <f>SUM('3.9 (2)'!I72,'3.9 (3)'!I72,'3.9 (4)'!I72,'3.9 (5)'!I72)</f>
        <v>4</v>
      </c>
      <c r="K72" s="17"/>
    </row>
    <row r="73" spans="1:11" ht="8.1" customHeight="1" x14ac:dyDescent="0.25">
      <c r="D73" s="19"/>
      <c r="E73" s="18"/>
      <c r="F73" s="18"/>
      <c r="G73" s="18"/>
      <c r="H73" s="18"/>
      <c r="I73" s="18"/>
      <c r="K73" s="17"/>
    </row>
    <row r="74" spans="1:11" ht="15" customHeight="1" x14ac:dyDescent="0.25">
      <c r="B74" s="3" t="s">
        <v>3</v>
      </c>
      <c r="D74" s="2">
        <v>2022</v>
      </c>
      <c r="E74" s="15">
        <f>SUM('3.9 (2)'!E74,'3.9 (3)'!E74,'3.9 (4)'!E74,'3.9 (5)'!E74)</f>
        <v>2</v>
      </c>
      <c r="F74" s="15"/>
      <c r="G74" s="20">
        <f t="shared" si="3"/>
        <v>2</v>
      </c>
      <c r="H74" s="15">
        <f>SUM('3.9 (2)'!H74,'3.9 (3)'!H74,'3.9 (4)'!H74,'3.9 (5)'!H74)</f>
        <v>2</v>
      </c>
      <c r="I74" s="15" t="s">
        <v>2</v>
      </c>
      <c r="K74" s="17"/>
    </row>
    <row r="75" spans="1:11" ht="15" customHeight="1" x14ac:dyDescent="0.25">
      <c r="D75" s="2">
        <v>2023</v>
      </c>
      <c r="E75" s="15">
        <f>SUM('3.9 (2)'!E75,'3.9 (3)'!E75,'3.9 (4)'!E75,'3.9 (5)'!E75)</f>
        <v>9</v>
      </c>
      <c r="F75" s="15"/>
      <c r="G75" s="20">
        <f t="shared" si="3"/>
        <v>9</v>
      </c>
      <c r="H75" s="15">
        <f>SUM('3.9 (2)'!H75,'3.9 (3)'!H75,'3.9 (4)'!H75,'3.9 (5)'!H75)</f>
        <v>2</v>
      </c>
      <c r="I75" s="15">
        <f>SUM('3.9 (2)'!I75,'3.9 (3)'!I75,'3.9 (4)'!I75,'3.9 (5)'!I75)</f>
        <v>7</v>
      </c>
    </row>
    <row r="76" spans="1:11" ht="15" customHeight="1" x14ac:dyDescent="0.25">
      <c r="A76" s="14"/>
      <c r="B76" s="16"/>
      <c r="C76" s="16"/>
      <c r="D76" s="2">
        <v>2024</v>
      </c>
      <c r="E76" s="15">
        <f>SUM('3.9 (2)'!E76,'3.9 (3)'!E76,'3.9 (4)'!E76,'3.9 (5)'!E76)</f>
        <v>10</v>
      </c>
      <c r="F76" s="15"/>
      <c r="G76" s="20">
        <f t="shared" si="3"/>
        <v>10</v>
      </c>
      <c r="H76" s="15" t="s">
        <v>2</v>
      </c>
      <c r="I76" s="15">
        <f>SUM('3.9 (2)'!I76,'3.9 (3)'!I76,'3.9 (4)'!I76,'3.9 (5)'!I76)</f>
        <v>10</v>
      </c>
      <c r="J76" s="14"/>
    </row>
    <row r="77" spans="1:11" ht="8.1" customHeight="1" x14ac:dyDescent="0.25">
      <c r="D77" s="19"/>
      <c r="E77" s="18"/>
      <c r="F77" s="18"/>
      <c r="G77" s="18"/>
      <c r="H77" s="18"/>
      <c r="I77" s="18"/>
      <c r="K77" s="17"/>
    </row>
    <row r="78" spans="1:11" ht="15" customHeight="1" x14ac:dyDescent="0.25">
      <c r="B78" s="3" t="s">
        <v>91</v>
      </c>
      <c r="D78" s="2">
        <v>2022</v>
      </c>
      <c r="E78" s="15">
        <f>SUM('3.9 (2)'!E78,'3.9 (3)'!E78,'3.9 (4)'!E78,'3.9 (5)'!E78)</f>
        <v>1</v>
      </c>
      <c r="F78" s="15"/>
      <c r="G78" s="20">
        <f t="shared" si="3"/>
        <v>1</v>
      </c>
      <c r="H78" s="15" t="s">
        <v>2</v>
      </c>
      <c r="I78" s="15">
        <f>SUM('3.9 (2)'!I78,'3.9 (3)'!I78,'3.9 (4)'!I78,'3.9 (5)'!I78)</f>
        <v>1</v>
      </c>
      <c r="K78" s="17"/>
    </row>
    <row r="79" spans="1:11" ht="15" customHeight="1" x14ac:dyDescent="0.25">
      <c r="D79" s="2">
        <v>2023</v>
      </c>
      <c r="E79" s="15">
        <f>SUM('3.9 (2)'!E79,'3.9 (3)'!E79,'3.9 (4)'!E79,'3.9 (5)'!E79)</f>
        <v>3</v>
      </c>
      <c r="F79" s="15"/>
      <c r="G79" s="20">
        <f t="shared" si="3"/>
        <v>4</v>
      </c>
      <c r="H79" s="15">
        <f>SUM('3.9 (2)'!H79,'3.9 (3)'!H79,'3.9 (4)'!H79,'3.9 (5)'!H79)</f>
        <v>1</v>
      </c>
      <c r="I79" s="15">
        <f>SUM('3.9 (2)'!I79,'3.9 (3)'!I79,'3.9 (4)'!I79,'3.9 (5)'!I79)</f>
        <v>3</v>
      </c>
    </row>
    <row r="80" spans="1:11" ht="15" customHeight="1" x14ac:dyDescent="0.25">
      <c r="A80" s="14"/>
      <c r="B80" s="16"/>
      <c r="C80" s="16"/>
      <c r="D80" s="2">
        <v>2024</v>
      </c>
      <c r="E80" s="15">
        <f>SUM('3.9 (2)'!E80,'3.9 (3)'!E80,'3.9 (4)'!E80,'3.9 (5)'!E80)</f>
        <v>2</v>
      </c>
      <c r="F80" s="15"/>
      <c r="G80" s="20">
        <f t="shared" si="3"/>
        <v>2</v>
      </c>
      <c r="H80" s="15" t="s">
        <v>2</v>
      </c>
      <c r="I80" s="15">
        <f>SUM('3.9 (2)'!I80,'3.9 (3)'!I80,'3.9 (4)'!I80,'3.9 (5)'!I80)</f>
        <v>2</v>
      </c>
      <c r="J80" s="14"/>
    </row>
    <row r="81" spans="1:11" ht="8.1" customHeight="1" x14ac:dyDescent="0.25">
      <c r="D81" s="19"/>
      <c r="E81" s="18"/>
      <c r="F81" s="18"/>
      <c r="G81" s="18"/>
      <c r="H81" s="18"/>
      <c r="I81" s="18"/>
      <c r="K81" s="17"/>
    </row>
    <row r="82" spans="1:11" ht="15" customHeight="1" x14ac:dyDescent="0.25">
      <c r="B82" s="3" t="s">
        <v>92</v>
      </c>
      <c r="D82" s="2">
        <v>2022</v>
      </c>
      <c r="E82" s="15">
        <f>SUM('3.9 (2)'!E82,'3.9 (3)'!E82,'3.9 (4)'!E82,'3.9 (5)'!E82)</f>
        <v>13</v>
      </c>
      <c r="F82" s="15"/>
      <c r="G82" s="20">
        <f t="shared" si="3"/>
        <v>14</v>
      </c>
      <c r="H82" s="15">
        <f>SUM('3.9 (2)'!H82,'3.9 (3)'!H82,'3.9 (4)'!H82,'3.9 (5)'!H82)</f>
        <v>4</v>
      </c>
      <c r="I82" s="15">
        <f>SUM('3.9 (2)'!I82,'3.9 (3)'!I82,'3.9 (4)'!I82,'3.9 (5)'!I82)</f>
        <v>10</v>
      </c>
      <c r="K82" s="17"/>
    </row>
    <row r="83" spans="1:11" ht="15" customHeight="1" x14ac:dyDescent="0.25">
      <c r="D83" s="2">
        <v>2023</v>
      </c>
      <c r="E83" s="15">
        <f>SUM('3.9 (2)'!E83,'3.9 (3)'!E83,'3.9 (4)'!E83,'3.9 (5)'!E83)</f>
        <v>10</v>
      </c>
      <c r="F83" s="15"/>
      <c r="G83" s="20">
        <f t="shared" si="3"/>
        <v>10</v>
      </c>
      <c r="H83" s="15">
        <f>SUM('3.9 (2)'!H83,'3.9 (3)'!H83,'3.9 (4)'!H83,'3.9 (5)'!H83)</f>
        <v>1</v>
      </c>
      <c r="I83" s="15">
        <f>SUM('3.9 (2)'!I83,'3.9 (3)'!I83,'3.9 (4)'!I83,'3.9 (5)'!I83)</f>
        <v>9</v>
      </c>
    </row>
    <row r="84" spans="1:11" ht="15" customHeight="1" x14ac:dyDescent="0.25">
      <c r="A84" s="14"/>
      <c r="B84" s="16"/>
      <c r="C84" s="16"/>
      <c r="D84" s="2">
        <v>2024</v>
      </c>
      <c r="E84" s="15">
        <f>SUM('3.9 (2)'!E84,'3.9 (3)'!E84,'3.9 (4)'!E84,'3.9 (5)'!E84)</f>
        <v>15</v>
      </c>
      <c r="F84" s="15"/>
      <c r="G84" s="20">
        <f t="shared" si="3"/>
        <v>15</v>
      </c>
      <c r="H84" s="15">
        <f>SUM('3.9 (2)'!H84,'3.9 (3)'!H84,'3.9 (4)'!H84,'3.9 (5)'!H84)</f>
        <v>3</v>
      </c>
      <c r="I84" s="15">
        <f>SUM('3.9 (2)'!I84,'3.9 (3)'!I84,'3.9 (4)'!I84,'3.9 (5)'!I84)</f>
        <v>12</v>
      </c>
      <c r="J84" s="14"/>
    </row>
    <row r="85" spans="1:11" ht="8.1" customHeight="1" thickBot="1" x14ac:dyDescent="0.3">
      <c r="A85" s="11"/>
      <c r="B85" s="13"/>
      <c r="C85" s="13"/>
      <c r="D85" s="12"/>
      <c r="E85" s="12"/>
      <c r="F85" s="12"/>
      <c r="G85" s="12"/>
      <c r="H85" s="12"/>
      <c r="I85" s="12"/>
      <c r="J85" s="11"/>
    </row>
    <row r="86" spans="1:11" s="9" customFormat="1" x14ac:dyDescent="0.25">
      <c r="A86" s="4"/>
      <c r="B86" s="7"/>
      <c r="C86" s="7"/>
      <c r="D86" s="6"/>
      <c r="E86" s="6"/>
      <c r="F86" s="6"/>
      <c r="G86" s="6"/>
      <c r="H86" s="6"/>
      <c r="I86" s="6"/>
      <c r="J86" s="10" t="s">
        <v>1</v>
      </c>
    </row>
    <row r="87" spans="1:11" s="4" customFormat="1" x14ac:dyDescent="0.25">
      <c r="A87" s="8"/>
      <c r="B87" s="7"/>
      <c r="C87" s="7"/>
      <c r="D87" s="6"/>
      <c r="E87" s="6"/>
      <c r="F87" s="6"/>
      <c r="G87" s="6"/>
      <c r="H87" s="6"/>
      <c r="I87" s="6"/>
      <c r="J87" s="5" t="s">
        <v>0</v>
      </c>
    </row>
  </sheetData>
  <mergeCells count="3">
    <mergeCell ref="C9:I9"/>
    <mergeCell ref="G12:I12"/>
    <mergeCell ref="G13:I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F9328-F83B-47FD-9CE3-9DC621ECD5B1}">
  <dimension ref="A1:N87"/>
  <sheetViews>
    <sheetView showGridLines="0" view="pageBreakPreview" zoomScaleNormal="90" zoomScaleSheetLayoutView="100" workbookViewId="0">
      <selection activeCell="H47" sqref="H47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s="35" customFormat="1" ht="15" customHeight="1" x14ac:dyDescent="0.25">
      <c r="B8" s="38" t="s">
        <v>205</v>
      </c>
      <c r="C8" s="36" t="s">
        <v>208</v>
      </c>
      <c r="D8" s="37"/>
      <c r="E8" s="37"/>
      <c r="F8" s="37"/>
      <c r="G8" s="37"/>
      <c r="H8" s="37"/>
      <c r="I8" s="37"/>
      <c r="J8" s="36"/>
    </row>
    <row r="9" spans="1:13" s="31" customFormat="1" ht="16.5" customHeight="1" x14ac:dyDescent="0.25">
      <c r="B9" s="34" t="s">
        <v>206</v>
      </c>
      <c r="C9" s="76" t="s">
        <v>209</v>
      </c>
      <c r="D9" s="77"/>
      <c r="E9" s="77"/>
      <c r="F9" s="77"/>
      <c r="G9" s="77"/>
      <c r="H9" s="77"/>
      <c r="I9" s="77"/>
    </row>
    <row r="10" spans="1:13" ht="8.1" customHeight="1" thickBot="1" x14ac:dyDescent="0.3"/>
    <row r="11" spans="1:13" ht="4.5" customHeight="1" thickTop="1" x14ac:dyDescent="0.25">
      <c r="A11" s="46"/>
      <c r="B11" s="47"/>
      <c r="C11" s="47"/>
      <c r="D11" s="48"/>
      <c r="E11" s="48"/>
      <c r="F11" s="48"/>
      <c r="G11" s="48"/>
      <c r="H11" s="48"/>
      <c r="I11" s="48"/>
      <c r="J11" s="46"/>
    </row>
    <row r="12" spans="1:13" ht="15" customHeight="1" x14ac:dyDescent="0.25">
      <c r="A12" s="49"/>
      <c r="B12" s="50" t="s">
        <v>27</v>
      </c>
      <c r="C12" s="51"/>
      <c r="D12" s="67" t="s">
        <v>26</v>
      </c>
      <c r="E12" s="53" t="s">
        <v>186</v>
      </c>
      <c r="F12" s="54"/>
      <c r="G12" s="74" t="s">
        <v>221</v>
      </c>
      <c r="H12" s="74"/>
      <c r="I12" s="74"/>
      <c r="J12" s="49"/>
    </row>
    <row r="13" spans="1:13" ht="15" customHeight="1" x14ac:dyDescent="0.25">
      <c r="A13" s="49"/>
      <c r="B13" s="55" t="s">
        <v>25</v>
      </c>
      <c r="C13" s="51"/>
      <c r="D13" s="56" t="s">
        <v>24</v>
      </c>
      <c r="E13" s="57" t="s">
        <v>62</v>
      </c>
      <c r="F13" s="58"/>
      <c r="G13" s="75" t="s">
        <v>222</v>
      </c>
      <c r="H13" s="75"/>
      <c r="I13" s="75"/>
      <c r="J13" s="49"/>
    </row>
    <row r="14" spans="1:13" ht="15" customHeight="1" x14ac:dyDescent="0.25">
      <c r="A14" s="49"/>
      <c r="B14" s="55"/>
      <c r="C14" s="51"/>
      <c r="D14" s="56"/>
      <c r="E14" s="53"/>
      <c r="F14" s="53"/>
      <c r="G14" s="53" t="s">
        <v>23</v>
      </c>
      <c r="H14" s="53" t="s">
        <v>22</v>
      </c>
      <c r="I14" s="53" t="s">
        <v>21</v>
      </c>
      <c r="J14" s="49"/>
    </row>
    <row r="15" spans="1:13" ht="15" customHeight="1" x14ac:dyDescent="0.25">
      <c r="A15" s="49"/>
      <c r="B15" s="55"/>
      <c r="C15" s="51"/>
      <c r="D15" s="56"/>
      <c r="E15" s="57"/>
      <c r="F15" s="57"/>
      <c r="G15" s="57" t="s">
        <v>20</v>
      </c>
      <c r="H15" s="57" t="s">
        <v>19</v>
      </c>
      <c r="I15" s="57" t="s">
        <v>18</v>
      </c>
      <c r="J15" s="49"/>
    </row>
    <row r="16" spans="1:13" s="14" customFormat="1" ht="8.1" customHeight="1" x14ac:dyDescent="0.25">
      <c r="A16" s="59"/>
      <c r="B16" s="60"/>
      <c r="C16" s="59"/>
      <c r="D16" s="61"/>
      <c r="E16" s="61"/>
      <c r="F16" s="61"/>
      <c r="G16" s="61"/>
      <c r="H16" s="61"/>
      <c r="I16" s="61"/>
      <c r="J16" s="59"/>
    </row>
    <row r="17" spans="1:13" ht="8.1" customHeight="1" x14ac:dyDescent="0.25">
      <c r="A17" s="14"/>
      <c r="B17" s="28"/>
      <c r="C17" s="28"/>
      <c r="D17" s="30"/>
      <c r="E17" s="30"/>
      <c r="F17" s="30"/>
      <c r="G17" s="30"/>
      <c r="H17" s="30"/>
      <c r="I17" s="30"/>
      <c r="J17" s="14"/>
      <c r="K17" s="29"/>
      <c r="L17" s="29"/>
      <c r="M17" s="29"/>
    </row>
    <row r="18" spans="1:13" ht="15" customHeight="1" x14ac:dyDescent="0.25">
      <c r="A18" s="14"/>
      <c r="B18" s="28" t="s">
        <v>17</v>
      </c>
      <c r="C18" s="27"/>
      <c r="D18" s="24">
        <v>2022</v>
      </c>
      <c r="E18" s="25">
        <f>SUM(E22,E26,E30,E34,E38,E42,E46,E50,E54,E58,E62,E66,E70,E74,E78,E82)</f>
        <v>7</v>
      </c>
      <c r="F18" s="23"/>
      <c r="G18" s="25">
        <f>SUM(G22,G26,G30,G34,G38,G42,G46,G50,G54,G58,G62,G66,G70,G74,G78,G82)</f>
        <v>7</v>
      </c>
      <c r="H18" s="25">
        <f t="shared" ref="H18" si="0">SUM(H22,H26,H30,H34,H38,H42,H46,H50,H54,H58,H62,H66,H70,H74,H78,H82)</f>
        <v>1</v>
      </c>
      <c r="I18" s="25">
        <f t="shared" ref="I18:I20" si="1">SUM(I22,I26,I30,I34,I38,I42,I46,I50,I54,I58,I62,I66,I70,I74,I78,I82)</f>
        <v>6</v>
      </c>
      <c r="J18" s="14"/>
    </row>
    <row r="19" spans="1:13" ht="15" customHeight="1" x14ac:dyDescent="0.25">
      <c r="B19" s="26"/>
      <c r="C19" s="26"/>
      <c r="D19" s="24">
        <v>2023</v>
      </c>
      <c r="E19" s="25">
        <f t="shared" ref="E19:H20" si="2">SUM(E23,E27,E31,E35,E39,E43,E47,E51,E55,E59,E63,E67,E71,E75,E79,E83)</f>
        <v>27</v>
      </c>
      <c r="F19" s="23"/>
      <c r="G19" s="25">
        <f t="shared" si="2"/>
        <v>27</v>
      </c>
      <c r="H19" s="25">
        <f t="shared" si="2"/>
        <v>1</v>
      </c>
      <c r="I19" s="25">
        <f t="shared" si="1"/>
        <v>26</v>
      </c>
    </row>
    <row r="20" spans="1:13" ht="15" customHeight="1" x14ac:dyDescent="0.25">
      <c r="B20" s="26"/>
      <c r="C20" s="26"/>
      <c r="D20" s="24">
        <v>2024</v>
      </c>
      <c r="E20" s="25">
        <f t="shared" si="2"/>
        <v>20</v>
      </c>
      <c r="F20" s="23"/>
      <c r="G20" s="25">
        <f t="shared" si="2"/>
        <v>20</v>
      </c>
      <c r="H20" s="25">
        <f t="shared" si="2"/>
        <v>2</v>
      </c>
      <c r="I20" s="25">
        <f t="shared" si="1"/>
        <v>18</v>
      </c>
      <c r="K20" s="17"/>
    </row>
    <row r="21" spans="1:13" ht="8.1" customHeight="1" x14ac:dyDescent="0.25">
      <c r="D21" s="24"/>
      <c r="E21" s="23"/>
      <c r="F21" s="23"/>
      <c r="G21" s="23"/>
      <c r="H21" s="23"/>
      <c r="I21" s="23"/>
      <c r="K21" s="17"/>
    </row>
    <row r="22" spans="1:13" ht="15" customHeight="1" x14ac:dyDescent="0.25">
      <c r="B22" s="3" t="s">
        <v>16</v>
      </c>
      <c r="D22" s="2">
        <v>2022</v>
      </c>
      <c r="E22" s="15" t="s">
        <v>2</v>
      </c>
      <c r="F22" s="15"/>
      <c r="G22" s="15" t="s">
        <v>2</v>
      </c>
      <c r="H22" s="15" t="s">
        <v>2</v>
      </c>
      <c r="I22" s="15" t="s">
        <v>2</v>
      </c>
      <c r="K22" s="17"/>
    </row>
    <row r="23" spans="1:13" ht="15" customHeight="1" x14ac:dyDescent="0.25">
      <c r="D23" s="2">
        <v>2023</v>
      </c>
      <c r="E23" s="15">
        <v>2</v>
      </c>
      <c r="F23" s="15"/>
      <c r="G23" s="20">
        <f t="shared" ref="G23:G24" si="3">SUM(H23:I23)</f>
        <v>2</v>
      </c>
      <c r="H23" s="15" t="s">
        <v>2</v>
      </c>
      <c r="I23" s="15">
        <v>2</v>
      </c>
      <c r="K23" s="17"/>
    </row>
    <row r="24" spans="1:13" ht="15" customHeight="1" x14ac:dyDescent="0.25">
      <c r="D24" s="2">
        <v>2024</v>
      </c>
      <c r="E24" s="15">
        <v>6</v>
      </c>
      <c r="F24" s="15"/>
      <c r="G24" s="20">
        <f t="shared" si="3"/>
        <v>6</v>
      </c>
      <c r="H24" s="15" t="s">
        <v>2</v>
      </c>
      <c r="I24" s="15">
        <v>6</v>
      </c>
      <c r="K24" s="17"/>
    </row>
    <row r="25" spans="1:13" ht="8.1" customHeight="1" x14ac:dyDescent="0.25">
      <c r="D25" s="19"/>
      <c r="E25" s="18"/>
      <c r="F25" s="18"/>
      <c r="G25" s="18"/>
      <c r="H25" s="18"/>
      <c r="I25" s="18"/>
      <c r="K25" s="17"/>
    </row>
    <row r="26" spans="1:13" ht="15" customHeight="1" x14ac:dyDescent="0.25">
      <c r="B26" s="3" t="s">
        <v>15</v>
      </c>
      <c r="D26" s="2">
        <v>2022</v>
      </c>
      <c r="E26" s="15" t="s">
        <v>2</v>
      </c>
      <c r="F26" s="15"/>
      <c r="G26" s="15" t="s">
        <v>2</v>
      </c>
      <c r="H26" s="15" t="s">
        <v>2</v>
      </c>
      <c r="I26" s="15" t="s">
        <v>2</v>
      </c>
      <c r="K26" s="17"/>
    </row>
    <row r="27" spans="1:13" ht="15" customHeight="1" x14ac:dyDescent="0.25">
      <c r="D27" s="2">
        <v>2023</v>
      </c>
      <c r="E27" s="15" t="s">
        <v>2</v>
      </c>
      <c r="F27" s="15"/>
      <c r="G27" s="15" t="s">
        <v>2</v>
      </c>
      <c r="H27" s="15" t="s">
        <v>2</v>
      </c>
      <c r="I27" s="15" t="s">
        <v>2</v>
      </c>
      <c r="K27" s="17"/>
    </row>
    <row r="28" spans="1:13" ht="15" customHeight="1" x14ac:dyDescent="0.25">
      <c r="D28" s="2">
        <v>2024</v>
      </c>
      <c r="E28" s="15">
        <v>4</v>
      </c>
      <c r="F28" s="15"/>
      <c r="G28" s="20">
        <f t="shared" ref="G28:G75" si="4">SUM(H28:I28)</f>
        <v>4</v>
      </c>
      <c r="H28" s="15" t="s">
        <v>2</v>
      </c>
      <c r="I28" s="15">
        <v>4</v>
      </c>
      <c r="K28" s="17"/>
    </row>
    <row r="29" spans="1:13" ht="8.1" customHeight="1" x14ac:dyDescent="0.25">
      <c r="D29" s="19"/>
      <c r="E29" s="18"/>
      <c r="F29" s="18"/>
      <c r="G29" s="18"/>
      <c r="H29" s="18"/>
      <c r="I29" s="18"/>
      <c r="K29" s="17"/>
    </row>
    <row r="30" spans="1:13" ht="15" customHeight="1" x14ac:dyDescent="0.25">
      <c r="B30" s="3" t="s">
        <v>14</v>
      </c>
      <c r="D30" s="2">
        <v>2022</v>
      </c>
      <c r="E30" s="15">
        <v>1</v>
      </c>
      <c r="F30" s="15"/>
      <c r="G30" s="20">
        <f t="shared" si="4"/>
        <v>1</v>
      </c>
      <c r="H30" s="15" t="s">
        <v>2</v>
      </c>
      <c r="I30" s="15">
        <v>1</v>
      </c>
      <c r="K30" s="17"/>
    </row>
    <row r="31" spans="1:13" ht="15" customHeight="1" x14ac:dyDescent="0.25">
      <c r="D31" s="2">
        <v>2023</v>
      </c>
      <c r="E31" s="15">
        <v>2</v>
      </c>
      <c r="F31" s="15"/>
      <c r="G31" s="20">
        <f t="shared" si="4"/>
        <v>2</v>
      </c>
      <c r="H31" s="15" t="s">
        <v>2</v>
      </c>
      <c r="I31" s="15">
        <v>2</v>
      </c>
      <c r="K31" s="17"/>
    </row>
    <row r="32" spans="1:13" ht="15" customHeight="1" x14ac:dyDescent="0.25">
      <c r="D32" s="2">
        <v>2024</v>
      </c>
      <c r="E32" s="15" t="s">
        <v>2</v>
      </c>
      <c r="F32" s="15"/>
      <c r="G32" s="15" t="s">
        <v>2</v>
      </c>
      <c r="H32" s="15" t="s">
        <v>2</v>
      </c>
      <c r="I32" s="15" t="s">
        <v>2</v>
      </c>
      <c r="K32" s="17"/>
    </row>
    <row r="33" spans="1:11" ht="8.1" customHeight="1" x14ac:dyDescent="0.25">
      <c r="D33" s="19"/>
      <c r="E33" s="18"/>
      <c r="F33" s="18"/>
      <c r="G33" s="18"/>
      <c r="H33" s="18"/>
      <c r="I33" s="18"/>
      <c r="K33" s="17"/>
    </row>
    <row r="34" spans="1:11" ht="15" customHeight="1" x14ac:dyDescent="0.25">
      <c r="B34" s="3" t="s">
        <v>13</v>
      </c>
      <c r="D34" s="2">
        <v>2022</v>
      </c>
      <c r="E34" s="15" t="s">
        <v>2</v>
      </c>
      <c r="F34" s="15"/>
      <c r="G34" s="15" t="s">
        <v>2</v>
      </c>
      <c r="H34" s="15" t="s">
        <v>2</v>
      </c>
      <c r="I34" s="15" t="s">
        <v>2</v>
      </c>
      <c r="K34" s="17"/>
    </row>
    <row r="35" spans="1:11" ht="15" customHeight="1" x14ac:dyDescent="0.25">
      <c r="D35" s="2">
        <v>2023</v>
      </c>
      <c r="E35" s="15">
        <v>2</v>
      </c>
      <c r="F35" s="15"/>
      <c r="G35" s="20">
        <f t="shared" si="4"/>
        <v>2</v>
      </c>
      <c r="H35" s="15">
        <v>1</v>
      </c>
      <c r="I35" s="15">
        <v>1</v>
      </c>
      <c r="K35" s="17"/>
    </row>
    <row r="36" spans="1:11" s="3" customFormat="1" ht="15" customHeight="1" x14ac:dyDescent="0.25">
      <c r="A36" s="1"/>
      <c r="D36" s="2">
        <v>2024</v>
      </c>
      <c r="E36" s="15" t="s">
        <v>2</v>
      </c>
      <c r="F36" s="15"/>
      <c r="G36" s="15" t="s">
        <v>2</v>
      </c>
      <c r="H36" s="15" t="s">
        <v>2</v>
      </c>
      <c r="I36" s="15" t="s">
        <v>2</v>
      </c>
      <c r="J36" s="1"/>
      <c r="K36" s="17"/>
    </row>
    <row r="37" spans="1:11" ht="8.1" customHeight="1" x14ac:dyDescent="0.25">
      <c r="D37" s="19"/>
      <c r="E37" s="18"/>
      <c r="F37" s="18"/>
      <c r="G37" s="18"/>
      <c r="H37" s="18"/>
      <c r="I37" s="18"/>
      <c r="K37" s="17"/>
    </row>
    <row r="38" spans="1:11" ht="15" customHeight="1" x14ac:dyDescent="0.25">
      <c r="A38" s="3"/>
      <c r="B38" s="3" t="s">
        <v>12</v>
      </c>
      <c r="D38" s="2">
        <v>2022</v>
      </c>
      <c r="E38" s="15" t="s">
        <v>2</v>
      </c>
      <c r="F38" s="15"/>
      <c r="G38" s="15" t="s">
        <v>2</v>
      </c>
      <c r="H38" s="15" t="s">
        <v>2</v>
      </c>
      <c r="I38" s="15" t="s">
        <v>2</v>
      </c>
      <c r="K38" s="17"/>
    </row>
    <row r="39" spans="1:11" ht="15" customHeight="1" x14ac:dyDescent="0.25">
      <c r="D39" s="2">
        <v>2023</v>
      </c>
      <c r="E39" s="15" t="s">
        <v>2</v>
      </c>
      <c r="F39" s="15"/>
      <c r="G39" s="15" t="s">
        <v>2</v>
      </c>
      <c r="H39" s="15" t="s">
        <v>2</v>
      </c>
      <c r="I39" s="15" t="s">
        <v>2</v>
      </c>
      <c r="K39" s="17"/>
    </row>
    <row r="40" spans="1:11" ht="15" customHeight="1" x14ac:dyDescent="0.25">
      <c r="D40" s="2">
        <v>2024</v>
      </c>
      <c r="E40" s="15">
        <v>1</v>
      </c>
      <c r="F40" s="15"/>
      <c r="G40" s="20">
        <f t="shared" si="4"/>
        <v>1</v>
      </c>
      <c r="H40" s="15" t="s">
        <v>2</v>
      </c>
      <c r="I40" s="15">
        <v>1</v>
      </c>
      <c r="K40" s="17"/>
    </row>
    <row r="41" spans="1:11" ht="8.1" customHeight="1" x14ac:dyDescent="0.25">
      <c r="D41" s="19"/>
      <c r="E41" s="72"/>
      <c r="F41" s="18"/>
      <c r="G41" s="18"/>
      <c r="H41" s="18"/>
      <c r="I41" s="18"/>
      <c r="K41" s="17"/>
    </row>
    <row r="42" spans="1:11" ht="15" customHeight="1" x14ac:dyDescent="0.25">
      <c r="B42" s="3" t="s">
        <v>11</v>
      </c>
      <c r="D42" s="2">
        <v>2022</v>
      </c>
      <c r="E42" s="15" t="s">
        <v>2</v>
      </c>
      <c r="F42" s="15"/>
      <c r="G42" s="15" t="s">
        <v>2</v>
      </c>
      <c r="H42" s="15" t="s">
        <v>2</v>
      </c>
      <c r="I42" s="15" t="s">
        <v>2</v>
      </c>
      <c r="K42" s="17"/>
    </row>
    <row r="43" spans="1:11" ht="15" customHeight="1" x14ac:dyDescent="0.25">
      <c r="D43" s="2">
        <v>2023</v>
      </c>
      <c r="E43" s="15">
        <v>2</v>
      </c>
      <c r="F43" s="15"/>
      <c r="G43" s="20">
        <f t="shared" si="4"/>
        <v>2</v>
      </c>
      <c r="H43" s="15" t="s">
        <v>2</v>
      </c>
      <c r="I43" s="15">
        <v>2</v>
      </c>
      <c r="K43" s="17"/>
    </row>
    <row r="44" spans="1:11" ht="15" customHeight="1" x14ac:dyDescent="0.25">
      <c r="D44" s="2">
        <v>2024</v>
      </c>
      <c r="E44" s="15" t="s">
        <v>2</v>
      </c>
      <c r="F44" s="15"/>
      <c r="G44" s="15" t="s">
        <v>2</v>
      </c>
      <c r="H44" s="15" t="s">
        <v>2</v>
      </c>
      <c r="I44" s="15" t="s">
        <v>2</v>
      </c>
      <c r="K44" s="17"/>
    </row>
    <row r="45" spans="1:11" ht="8.1" customHeight="1" x14ac:dyDescent="0.25">
      <c r="D45" s="19"/>
      <c r="E45" s="72"/>
      <c r="F45" s="18"/>
      <c r="G45" s="18"/>
      <c r="H45" s="18"/>
      <c r="I45" s="18"/>
      <c r="K45" s="17"/>
    </row>
    <row r="46" spans="1:11" ht="15" customHeight="1" x14ac:dyDescent="0.25">
      <c r="B46" s="3" t="s">
        <v>10</v>
      </c>
      <c r="D46" s="2">
        <v>2022</v>
      </c>
      <c r="E46" s="15" t="s">
        <v>2</v>
      </c>
      <c r="F46" s="15"/>
      <c r="G46" s="15" t="s">
        <v>2</v>
      </c>
      <c r="H46" s="15" t="s">
        <v>2</v>
      </c>
      <c r="I46" s="15" t="s">
        <v>2</v>
      </c>
      <c r="K46" s="17"/>
    </row>
    <row r="47" spans="1:11" ht="15" customHeight="1" x14ac:dyDescent="0.25">
      <c r="D47" s="2">
        <v>2023</v>
      </c>
      <c r="E47" s="15">
        <v>2</v>
      </c>
      <c r="F47" s="15"/>
      <c r="G47" s="20">
        <f t="shared" si="4"/>
        <v>2</v>
      </c>
      <c r="H47" s="15" t="s">
        <v>2</v>
      </c>
      <c r="I47" s="15">
        <v>2</v>
      </c>
      <c r="K47" s="17"/>
    </row>
    <row r="48" spans="1:11" ht="15" customHeight="1" x14ac:dyDescent="0.25">
      <c r="D48" s="2">
        <v>2024</v>
      </c>
      <c r="E48" s="15">
        <v>2</v>
      </c>
      <c r="F48" s="15"/>
      <c r="G48" s="20">
        <f t="shared" si="4"/>
        <v>2</v>
      </c>
      <c r="H48" s="15" t="s">
        <v>2</v>
      </c>
      <c r="I48" s="15">
        <v>2</v>
      </c>
      <c r="K48" s="17"/>
    </row>
    <row r="49" spans="2:14" ht="8.1" customHeight="1" x14ac:dyDescent="0.25">
      <c r="D49" s="19"/>
      <c r="E49" s="72"/>
      <c r="F49" s="18"/>
      <c r="G49" s="18"/>
      <c r="H49" s="18"/>
      <c r="I49" s="18"/>
      <c r="K49" s="17"/>
    </row>
    <row r="50" spans="2:14" ht="15" customHeight="1" x14ac:dyDescent="0.25">
      <c r="B50" s="3" t="s">
        <v>9</v>
      </c>
      <c r="D50" s="2">
        <v>2022</v>
      </c>
      <c r="E50" s="15" t="s">
        <v>2</v>
      </c>
      <c r="F50" s="15"/>
      <c r="G50" s="15" t="s">
        <v>2</v>
      </c>
      <c r="H50" s="15" t="s">
        <v>2</v>
      </c>
      <c r="I50" s="15" t="s">
        <v>2</v>
      </c>
      <c r="K50" s="17"/>
    </row>
    <row r="51" spans="2:14" ht="15" customHeight="1" x14ac:dyDescent="0.25">
      <c r="D51" s="2">
        <v>2023</v>
      </c>
      <c r="E51" s="15" t="s">
        <v>2</v>
      </c>
      <c r="F51" s="15"/>
      <c r="G51" s="15" t="s">
        <v>2</v>
      </c>
      <c r="H51" s="15" t="s">
        <v>2</v>
      </c>
      <c r="I51" s="15" t="s">
        <v>2</v>
      </c>
      <c r="K51" s="17"/>
    </row>
    <row r="52" spans="2:14" ht="15" customHeight="1" x14ac:dyDescent="0.25">
      <c r="D52" s="2">
        <v>2024</v>
      </c>
      <c r="E52" s="15" t="s">
        <v>2</v>
      </c>
      <c r="F52" s="15"/>
      <c r="G52" s="15" t="s">
        <v>2</v>
      </c>
      <c r="H52" s="15" t="s">
        <v>2</v>
      </c>
      <c r="I52" s="15" t="s">
        <v>2</v>
      </c>
      <c r="K52" s="17"/>
    </row>
    <row r="53" spans="2:14" ht="8.1" customHeight="1" x14ac:dyDescent="0.25">
      <c r="D53" s="19"/>
      <c r="E53" s="72"/>
      <c r="F53" s="18"/>
      <c r="G53" s="18"/>
      <c r="H53" s="18"/>
      <c r="I53" s="18"/>
      <c r="K53" s="17"/>
    </row>
    <row r="54" spans="2:14" ht="15" customHeight="1" x14ac:dyDescent="0.25">
      <c r="B54" s="3" t="s">
        <v>8</v>
      </c>
      <c r="D54" s="2">
        <v>2022</v>
      </c>
      <c r="E54" s="15" t="s">
        <v>2</v>
      </c>
      <c r="F54" s="15"/>
      <c r="G54" s="15" t="s">
        <v>2</v>
      </c>
      <c r="H54" s="15" t="s">
        <v>2</v>
      </c>
      <c r="I54" s="15" t="s">
        <v>2</v>
      </c>
      <c r="K54" s="17"/>
    </row>
    <row r="55" spans="2:14" ht="15" customHeight="1" x14ac:dyDescent="0.25">
      <c r="D55" s="2">
        <v>2023</v>
      </c>
      <c r="E55" s="15">
        <v>1</v>
      </c>
      <c r="F55" s="15"/>
      <c r="G55" s="20">
        <f t="shared" si="4"/>
        <v>1</v>
      </c>
      <c r="H55" s="15" t="s">
        <v>2</v>
      </c>
      <c r="I55" s="15">
        <v>1</v>
      </c>
      <c r="K55" s="17"/>
    </row>
    <row r="56" spans="2:14" ht="15" customHeight="1" x14ac:dyDescent="0.25">
      <c r="D56" s="2">
        <v>2024</v>
      </c>
      <c r="E56" s="15" t="s">
        <v>2</v>
      </c>
      <c r="F56" s="15"/>
      <c r="G56" s="15" t="s">
        <v>2</v>
      </c>
      <c r="H56" s="15" t="s">
        <v>2</v>
      </c>
      <c r="I56" s="15" t="s">
        <v>2</v>
      </c>
      <c r="K56" s="17"/>
    </row>
    <row r="57" spans="2:14" ht="8.1" customHeight="1" x14ac:dyDescent="0.25">
      <c r="D57" s="19"/>
      <c r="E57" s="18"/>
      <c r="F57" s="18"/>
      <c r="G57" s="18"/>
      <c r="H57" s="18"/>
      <c r="I57" s="18"/>
      <c r="K57" s="17"/>
    </row>
    <row r="58" spans="2:14" ht="15" customHeight="1" x14ac:dyDescent="0.25">
      <c r="B58" s="3" t="s">
        <v>90</v>
      </c>
      <c r="D58" s="2">
        <v>2022</v>
      </c>
      <c r="E58" s="15">
        <v>1</v>
      </c>
      <c r="F58" s="15"/>
      <c r="G58" s="20">
        <f t="shared" si="4"/>
        <v>1</v>
      </c>
      <c r="H58" s="15" t="s">
        <v>2</v>
      </c>
      <c r="I58" s="15">
        <v>1</v>
      </c>
      <c r="K58" s="17"/>
      <c r="L58" s="18"/>
      <c r="M58" s="21"/>
      <c r="N58" s="22"/>
    </row>
    <row r="59" spans="2:14" ht="15" customHeight="1" x14ac:dyDescent="0.25">
      <c r="D59" s="2">
        <v>2023</v>
      </c>
      <c r="E59" s="15">
        <v>3</v>
      </c>
      <c r="F59" s="15"/>
      <c r="G59" s="20">
        <f t="shared" si="4"/>
        <v>3</v>
      </c>
      <c r="H59" s="15" t="s">
        <v>2</v>
      </c>
      <c r="I59" s="15">
        <v>3</v>
      </c>
      <c r="K59" s="17"/>
      <c r="L59" s="18"/>
      <c r="M59" s="21"/>
      <c r="N59" s="21"/>
    </row>
    <row r="60" spans="2:14" ht="15" customHeight="1" x14ac:dyDescent="0.25">
      <c r="D60" s="2">
        <v>2024</v>
      </c>
      <c r="E60" s="15">
        <v>1</v>
      </c>
      <c r="F60" s="15"/>
      <c r="G60" s="20">
        <f t="shared" si="4"/>
        <v>1</v>
      </c>
      <c r="H60" s="15" t="s">
        <v>2</v>
      </c>
      <c r="I60" s="15">
        <v>1</v>
      </c>
      <c r="K60" s="17"/>
    </row>
    <row r="61" spans="2:14" ht="8.1" customHeight="1" x14ac:dyDescent="0.25">
      <c r="D61" s="19"/>
      <c r="E61" s="18"/>
      <c r="F61" s="18"/>
      <c r="G61" s="18"/>
      <c r="H61" s="18"/>
      <c r="I61" s="18"/>
      <c r="K61" s="17"/>
    </row>
    <row r="62" spans="2:14" ht="15" customHeight="1" x14ac:dyDescent="0.25">
      <c r="B62" s="3" t="s">
        <v>6</v>
      </c>
      <c r="D62" s="2">
        <v>2022</v>
      </c>
      <c r="E62" s="15">
        <v>2</v>
      </c>
      <c r="F62" s="15"/>
      <c r="G62" s="20">
        <f t="shared" si="4"/>
        <v>2</v>
      </c>
      <c r="H62" s="15" t="s">
        <v>2</v>
      </c>
      <c r="I62" s="15">
        <v>2</v>
      </c>
      <c r="K62" s="17"/>
    </row>
    <row r="63" spans="2:14" ht="15" customHeight="1" x14ac:dyDescent="0.25">
      <c r="D63" s="2">
        <v>2023</v>
      </c>
      <c r="E63" s="15">
        <v>4</v>
      </c>
      <c r="F63" s="15"/>
      <c r="G63" s="20">
        <f t="shared" si="4"/>
        <v>4</v>
      </c>
      <c r="H63" s="15" t="s">
        <v>2</v>
      </c>
      <c r="I63" s="15">
        <v>4</v>
      </c>
      <c r="K63" s="17"/>
    </row>
    <row r="64" spans="2:14" ht="15" customHeight="1" x14ac:dyDescent="0.25">
      <c r="D64" s="2">
        <v>2024</v>
      </c>
      <c r="E64" s="15">
        <v>2</v>
      </c>
      <c r="F64" s="15"/>
      <c r="G64" s="20">
        <f t="shared" si="4"/>
        <v>2</v>
      </c>
      <c r="H64" s="15" t="s">
        <v>2</v>
      </c>
      <c r="I64" s="15">
        <v>2</v>
      </c>
      <c r="K64" s="17"/>
    </row>
    <row r="65" spans="1:11" ht="8.1" customHeight="1" x14ac:dyDescent="0.25">
      <c r="D65" s="19"/>
      <c r="E65" s="18"/>
      <c r="F65" s="18"/>
      <c r="G65" s="18"/>
      <c r="H65" s="18"/>
      <c r="I65" s="18"/>
      <c r="K65" s="17"/>
    </row>
    <row r="66" spans="1:11" ht="15" customHeight="1" x14ac:dyDescent="0.25">
      <c r="B66" s="3" t="s">
        <v>5</v>
      </c>
      <c r="D66" s="2">
        <v>2022</v>
      </c>
      <c r="E66" s="20">
        <v>3</v>
      </c>
      <c r="F66" s="15"/>
      <c r="G66" s="20">
        <f t="shared" si="4"/>
        <v>3</v>
      </c>
      <c r="H66" s="15">
        <v>1</v>
      </c>
      <c r="I66" s="15">
        <v>2</v>
      </c>
      <c r="K66" s="17"/>
    </row>
    <row r="67" spans="1:11" ht="15" customHeight="1" x14ac:dyDescent="0.25">
      <c r="D67" s="2">
        <v>2023</v>
      </c>
      <c r="E67" s="15">
        <v>7</v>
      </c>
      <c r="F67" s="15"/>
      <c r="G67" s="20">
        <f t="shared" si="4"/>
        <v>7</v>
      </c>
      <c r="H67" s="15" t="s">
        <v>2</v>
      </c>
      <c r="I67" s="15">
        <v>7</v>
      </c>
      <c r="K67" s="17"/>
    </row>
    <row r="68" spans="1:11" ht="15" customHeight="1" x14ac:dyDescent="0.25">
      <c r="D68" s="2">
        <v>2024</v>
      </c>
      <c r="E68" s="15">
        <v>4</v>
      </c>
      <c r="F68" s="15"/>
      <c r="G68" s="20">
        <f t="shared" si="4"/>
        <v>4</v>
      </c>
      <c r="H68" s="15">
        <v>2</v>
      </c>
      <c r="I68" s="15">
        <v>2</v>
      </c>
      <c r="K68" s="17"/>
    </row>
    <row r="69" spans="1:11" ht="8.1" customHeight="1" x14ac:dyDescent="0.25">
      <c r="D69" s="19"/>
      <c r="E69" s="72"/>
      <c r="F69" s="18"/>
      <c r="G69" s="18"/>
      <c r="H69" s="18"/>
      <c r="I69" s="18"/>
      <c r="K69" s="17"/>
    </row>
    <row r="70" spans="1:11" ht="15" customHeight="1" x14ac:dyDescent="0.25">
      <c r="B70" s="3" t="s">
        <v>4</v>
      </c>
      <c r="D70" s="2">
        <v>2022</v>
      </c>
      <c r="E70" s="15" t="s">
        <v>2</v>
      </c>
      <c r="F70" s="15"/>
      <c r="G70" s="15" t="s">
        <v>2</v>
      </c>
      <c r="H70" s="15" t="s">
        <v>2</v>
      </c>
      <c r="I70" s="15" t="s">
        <v>2</v>
      </c>
      <c r="K70" s="17"/>
    </row>
    <row r="71" spans="1:11" ht="15" customHeight="1" x14ac:dyDescent="0.25">
      <c r="D71" s="2">
        <v>2023</v>
      </c>
      <c r="E71" s="15">
        <v>1</v>
      </c>
      <c r="F71" s="15"/>
      <c r="G71" s="20">
        <f t="shared" si="4"/>
        <v>1</v>
      </c>
      <c r="H71" s="15" t="s">
        <v>2</v>
      </c>
      <c r="I71" s="15">
        <v>1</v>
      </c>
      <c r="K71" s="17"/>
    </row>
    <row r="72" spans="1:11" ht="15" customHeight="1" x14ac:dyDescent="0.25">
      <c r="D72" s="2">
        <v>2024</v>
      </c>
      <c r="E72" s="15" t="s">
        <v>2</v>
      </c>
      <c r="F72" s="15"/>
      <c r="G72" s="15" t="s">
        <v>2</v>
      </c>
      <c r="H72" s="15" t="s">
        <v>2</v>
      </c>
      <c r="I72" s="15" t="s">
        <v>2</v>
      </c>
      <c r="K72" s="17"/>
    </row>
    <row r="73" spans="1:11" ht="8.1" customHeight="1" x14ac:dyDescent="0.25">
      <c r="D73" s="19"/>
      <c r="E73" s="72"/>
      <c r="F73" s="18"/>
      <c r="G73" s="18"/>
      <c r="H73" s="18"/>
      <c r="I73" s="18"/>
      <c r="K73" s="17"/>
    </row>
    <row r="74" spans="1:11" ht="15" customHeight="1" x14ac:dyDescent="0.25">
      <c r="B74" s="3" t="s">
        <v>3</v>
      </c>
      <c r="D74" s="2">
        <v>2022</v>
      </c>
      <c r="E74" s="15" t="s">
        <v>2</v>
      </c>
      <c r="F74" s="15"/>
      <c r="G74" s="15" t="s">
        <v>2</v>
      </c>
      <c r="H74" s="15" t="s">
        <v>2</v>
      </c>
      <c r="I74" s="15" t="s">
        <v>2</v>
      </c>
      <c r="K74" s="17"/>
    </row>
    <row r="75" spans="1:11" ht="15" customHeight="1" x14ac:dyDescent="0.25">
      <c r="D75" s="2">
        <v>2023</v>
      </c>
      <c r="E75" s="15">
        <v>1</v>
      </c>
      <c r="F75" s="15"/>
      <c r="G75" s="20">
        <f t="shared" si="4"/>
        <v>1</v>
      </c>
      <c r="H75" s="15" t="s">
        <v>2</v>
      </c>
      <c r="I75" s="15">
        <v>1</v>
      </c>
    </row>
    <row r="76" spans="1:11" ht="15" customHeight="1" x14ac:dyDescent="0.25">
      <c r="A76" s="14"/>
      <c r="B76" s="16"/>
      <c r="C76" s="16"/>
      <c r="D76" s="2">
        <v>2024</v>
      </c>
      <c r="E76" s="15" t="s">
        <v>2</v>
      </c>
      <c r="F76" s="15"/>
      <c r="G76" s="15" t="s">
        <v>2</v>
      </c>
      <c r="H76" s="15" t="s">
        <v>2</v>
      </c>
      <c r="I76" s="15" t="s">
        <v>2</v>
      </c>
      <c r="J76" s="14"/>
    </row>
    <row r="77" spans="1:11" ht="8.1" customHeight="1" x14ac:dyDescent="0.25">
      <c r="D77" s="19"/>
      <c r="E77" s="18"/>
      <c r="F77" s="18"/>
      <c r="G77" s="18"/>
      <c r="H77" s="18"/>
      <c r="I77" s="18"/>
      <c r="K77" s="17"/>
    </row>
    <row r="78" spans="1:11" ht="15" customHeight="1" x14ac:dyDescent="0.25">
      <c r="B78" s="3" t="s">
        <v>91</v>
      </c>
      <c r="D78" s="2">
        <v>2022</v>
      </c>
      <c r="E78" s="15" t="s">
        <v>2</v>
      </c>
      <c r="F78" s="15"/>
      <c r="G78" s="15" t="s">
        <v>2</v>
      </c>
      <c r="H78" s="15" t="s">
        <v>2</v>
      </c>
      <c r="I78" s="15" t="s">
        <v>2</v>
      </c>
      <c r="K78" s="17"/>
    </row>
    <row r="79" spans="1:11" ht="15" customHeight="1" x14ac:dyDescent="0.25">
      <c r="D79" s="2">
        <v>2023</v>
      </c>
      <c r="E79" s="15" t="s">
        <v>2</v>
      </c>
      <c r="F79" s="15"/>
      <c r="G79" s="15" t="s">
        <v>2</v>
      </c>
      <c r="H79" s="15" t="s">
        <v>2</v>
      </c>
      <c r="I79" s="15" t="s">
        <v>2</v>
      </c>
    </row>
    <row r="80" spans="1:11" ht="15" customHeight="1" x14ac:dyDescent="0.25">
      <c r="A80" s="14"/>
      <c r="B80" s="16"/>
      <c r="C80" s="16"/>
      <c r="D80" s="2">
        <v>2024</v>
      </c>
      <c r="E80" s="15" t="s">
        <v>2</v>
      </c>
      <c r="F80" s="15"/>
      <c r="G80" s="15" t="s">
        <v>2</v>
      </c>
      <c r="H80" s="15" t="s">
        <v>2</v>
      </c>
      <c r="I80" s="15" t="s">
        <v>2</v>
      </c>
      <c r="J80" s="14"/>
    </row>
    <row r="81" spans="1:11" ht="8.1" customHeight="1" x14ac:dyDescent="0.25">
      <c r="D81" s="19"/>
      <c r="E81" s="18"/>
      <c r="F81" s="18"/>
      <c r="G81" s="18"/>
      <c r="H81" s="18"/>
      <c r="I81" s="18"/>
      <c r="K81" s="17"/>
    </row>
    <row r="82" spans="1:11" ht="15" customHeight="1" x14ac:dyDescent="0.25">
      <c r="B82" s="3" t="s">
        <v>92</v>
      </c>
      <c r="D82" s="2">
        <v>2022</v>
      </c>
      <c r="E82" s="15" t="s">
        <v>2</v>
      </c>
      <c r="F82" s="15"/>
      <c r="G82" s="15" t="s">
        <v>2</v>
      </c>
      <c r="H82" s="15" t="s">
        <v>2</v>
      </c>
      <c r="I82" s="15" t="s">
        <v>2</v>
      </c>
      <c r="K82" s="17"/>
    </row>
    <row r="83" spans="1:11" ht="15" customHeight="1" x14ac:dyDescent="0.25">
      <c r="D83" s="2">
        <v>2023</v>
      </c>
      <c r="E83" s="15" t="s">
        <v>2</v>
      </c>
      <c r="F83" s="15"/>
      <c r="G83" s="15" t="s">
        <v>2</v>
      </c>
      <c r="H83" s="15" t="s">
        <v>2</v>
      </c>
      <c r="I83" s="15" t="s">
        <v>2</v>
      </c>
    </row>
    <row r="84" spans="1:11" ht="15" customHeight="1" x14ac:dyDescent="0.25">
      <c r="A84" s="14"/>
      <c r="B84" s="16"/>
      <c r="C84" s="16"/>
      <c r="D84" s="2">
        <v>2024</v>
      </c>
      <c r="E84" s="15" t="s">
        <v>2</v>
      </c>
      <c r="F84" s="15"/>
      <c r="G84" s="15" t="s">
        <v>2</v>
      </c>
      <c r="H84" s="15" t="s">
        <v>2</v>
      </c>
      <c r="I84" s="15" t="s">
        <v>2</v>
      </c>
      <c r="J84" s="14"/>
    </row>
    <row r="85" spans="1:11" ht="8.1" customHeight="1" thickBot="1" x14ac:dyDescent="0.3">
      <c r="A85" s="11"/>
      <c r="B85" s="13"/>
      <c r="C85" s="13"/>
      <c r="D85" s="12"/>
      <c r="E85" s="12"/>
      <c r="F85" s="12"/>
      <c r="G85" s="12"/>
      <c r="H85" s="12"/>
      <c r="I85" s="12"/>
      <c r="J85" s="11"/>
    </row>
    <row r="86" spans="1:11" s="9" customFormat="1" x14ac:dyDescent="0.25">
      <c r="A86" s="4"/>
      <c r="B86" s="7"/>
      <c r="C86" s="7"/>
      <c r="D86" s="6"/>
      <c r="E86" s="6"/>
      <c r="F86" s="6"/>
      <c r="G86" s="6"/>
      <c r="H86" s="6"/>
      <c r="I86" s="6"/>
      <c r="J86" s="10" t="s">
        <v>1</v>
      </c>
    </row>
    <row r="87" spans="1:11" s="4" customFormat="1" x14ac:dyDescent="0.25">
      <c r="A87" s="8"/>
      <c r="B87" s="7"/>
      <c r="C87" s="7"/>
      <c r="D87" s="6"/>
      <c r="E87" s="6"/>
      <c r="F87" s="6"/>
      <c r="G87" s="6"/>
      <c r="H87" s="6"/>
      <c r="I87" s="6"/>
      <c r="J87" s="5" t="s">
        <v>0</v>
      </c>
    </row>
  </sheetData>
  <mergeCells count="3">
    <mergeCell ref="G12:I12"/>
    <mergeCell ref="G13:I13"/>
    <mergeCell ref="C9:I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E5A3-0FB0-4C6E-99A3-5C36FC07025C}">
  <dimension ref="A1:N87"/>
  <sheetViews>
    <sheetView showGridLines="0" view="pageBreakPreview" zoomScaleNormal="90" zoomScaleSheetLayoutView="100" workbookViewId="0">
      <selection activeCell="I78" sqref="I78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s="35" customFormat="1" ht="15" customHeight="1" x14ac:dyDescent="0.25">
      <c r="B8" s="38" t="s">
        <v>205</v>
      </c>
      <c r="C8" s="36" t="s">
        <v>208</v>
      </c>
      <c r="D8" s="37"/>
      <c r="E8" s="37"/>
      <c r="F8" s="37"/>
      <c r="G8" s="37"/>
      <c r="H8" s="37"/>
      <c r="I8" s="37"/>
      <c r="J8" s="36"/>
    </row>
    <row r="9" spans="1:13" s="31" customFormat="1" ht="16.5" customHeight="1" x14ac:dyDescent="0.25">
      <c r="B9" s="34" t="s">
        <v>206</v>
      </c>
      <c r="C9" s="76" t="s">
        <v>209</v>
      </c>
      <c r="D9" s="77"/>
      <c r="E9" s="77"/>
      <c r="F9" s="77"/>
      <c r="G9" s="77"/>
      <c r="H9" s="77"/>
      <c r="I9" s="77"/>
    </row>
    <row r="10" spans="1:13" ht="8.1" customHeight="1" thickBot="1" x14ac:dyDescent="0.3"/>
    <row r="11" spans="1:13" ht="4.5" customHeight="1" thickTop="1" x14ac:dyDescent="0.25">
      <c r="A11" s="46"/>
      <c r="B11" s="47"/>
      <c r="C11" s="47"/>
      <c r="D11" s="48"/>
      <c r="E11" s="48"/>
      <c r="F11" s="48"/>
      <c r="G11" s="48"/>
      <c r="H11" s="48"/>
      <c r="I11" s="48"/>
      <c r="J11" s="46"/>
    </row>
    <row r="12" spans="1:13" ht="15" customHeight="1" x14ac:dyDescent="0.25">
      <c r="A12" s="49"/>
      <c r="B12" s="50" t="s">
        <v>27</v>
      </c>
      <c r="C12" s="51"/>
      <c r="D12" s="67" t="s">
        <v>26</v>
      </c>
      <c r="E12" s="53" t="s">
        <v>186</v>
      </c>
      <c r="F12" s="54"/>
      <c r="G12" s="74" t="s">
        <v>223</v>
      </c>
      <c r="H12" s="74"/>
      <c r="I12" s="74"/>
      <c r="J12" s="49"/>
    </row>
    <row r="13" spans="1:13" ht="15" customHeight="1" x14ac:dyDescent="0.25">
      <c r="A13" s="49"/>
      <c r="B13" s="55" t="s">
        <v>25</v>
      </c>
      <c r="C13" s="51"/>
      <c r="D13" s="56" t="s">
        <v>24</v>
      </c>
      <c r="E13" s="57" t="s">
        <v>62</v>
      </c>
      <c r="F13" s="58"/>
      <c r="G13" s="75" t="s">
        <v>224</v>
      </c>
      <c r="H13" s="75"/>
      <c r="I13" s="75"/>
      <c r="J13" s="49"/>
    </row>
    <row r="14" spans="1:13" ht="15" customHeight="1" x14ac:dyDescent="0.25">
      <c r="A14" s="49"/>
      <c r="B14" s="55"/>
      <c r="C14" s="51"/>
      <c r="D14" s="56"/>
      <c r="E14" s="53"/>
      <c r="F14" s="53"/>
      <c r="G14" s="53" t="s">
        <v>23</v>
      </c>
      <c r="H14" s="53" t="s">
        <v>22</v>
      </c>
      <c r="I14" s="53" t="s">
        <v>21</v>
      </c>
      <c r="J14" s="49"/>
    </row>
    <row r="15" spans="1:13" ht="15" customHeight="1" x14ac:dyDescent="0.25">
      <c r="A15" s="49"/>
      <c r="B15" s="55"/>
      <c r="C15" s="51"/>
      <c r="D15" s="56"/>
      <c r="E15" s="57"/>
      <c r="F15" s="57"/>
      <c r="G15" s="57" t="s">
        <v>20</v>
      </c>
      <c r="H15" s="57" t="s">
        <v>19</v>
      </c>
      <c r="I15" s="57" t="s">
        <v>18</v>
      </c>
      <c r="J15" s="49"/>
    </row>
    <row r="16" spans="1:13" s="14" customFormat="1" ht="8.1" customHeight="1" x14ac:dyDescent="0.25">
      <c r="A16" s="59"/>
      <c r="B16" s="60"/>
      <c r="C16" s="59"/>
      <c r="D16" s="61"/>
      <c r="E16" s="61"/>
      <c r="F16" s="61"/>
      <c r="G16" s="61"/>
      <c r="H16" s="61"/>
      <c r="I16" s="61"/>
      <c r="J16" s="59"/>
    </row>
    <row r="17" spans="1:13" ht="8.1" customHeight="1" x14ac:dyDescent="0.25">
      <c r="A17" s="14"/>
      <c r="B17" s="28"/>
      <c r="C17" s="28"/>
      <c r="D17" s="30"/>
      <c r="E17" s="30"/>
      <c r="F17" s="30"/>
      <c r="G17" s="30"/>
      <c r="H17" s="30"/>
      <c r="I17" s="30"/>
      <c r="J17" s="14"/>
      <c r="K17" s="29"/>
      <c r="L17" s="29"/>
      <c r="M17" s="29"/>
    </row>
    <row r="18" spans="1:13" ht="15" customHeight="1" x14ac:dyDescent="0.25">
      <c r="A18" s="14"/>
      <c r="B18" s="28" t="s">
        <v>17</v>
      </c>
      <c r="C18" s="27"/>
      <c r="D18" s="24">
        <v>2022</v>
      </c>
      <c r="E18" s="25">
        <f>SUM(E22,E26,E30,E34,E38,E42,E46,E50,E54,E58,E62,E66,E70,E74,E78,E82)</f>
        <v>17</v>
      </c>
      <c r="F18" s="23"/>
      <c r="G18" s="25">
        <f>SUM(G22,G26,G30,G34,G38,G42,G46,G50,G54,G58,G62,G66,G70,G74,G78,G82)</f>
        <v>17</v>
      </c>
      <c r="H18" s="25">
        <f t="shared" ref="H18:I20" si="0">SUM(H22,H26,H30,H34,H38,H42,H46,H50,H54,H58,H62,H66,H70,H74,H78,H82)</f>
        <v>4</v>
      </c>
      <c r="I18" s="25">
        <f t="shared" si="0"/>
        <v>13</v>
      </c>
      <c r="J18" s="14"/>
    </row>
    <row r="19" spans="1:13" ht="15" customHeight="1" x14ac:dyDescent="0.25">
      <c r="B19" s="26"/>
      <c r="C19" s="26"/>
      <c r="D19" s="24">
        <v>2023</v>
      </c>
      <c r="E19" s="25">
        <f t="shared" ref="E19:G20" si="1">SUM(E23,E27,E31,E35,E39,E43,E47,E51,E55,E59,E63,E67,E71,E75,E79,E83)</f>
        <v>23</v>
      </c>
      <c r="F19" s="23"/>
      <c r="G19" s="25">
        <f t="shared" si="1"/>
        <v>23</v>
      </c>
      <c r="H19" s="25">
        <f t="shared" si="0"/>
        <v>2</v>
      </c>
      <c r="I19" s="25">
        <f t="shared" si="0"/>
        <v>21</v>
      </c>
    </row>
    <row r="20" spans="1:13" ht="15" customHeight="1" x14ac:dyDescent="0.25">
      <c r="B20" s="26"/>
      <c r="C20" s="26"/>
      <c r="D20" s="24">
        <v>2024</v>
      </c>
      <c r="E20" s="25">
        <f t="shared" si="1"/>
        <v>27</v>
      </c>
      <c r="F20" s="23"/>
      <c r="G20" s="25">
        <f t="shared" si="1"/>
        <v>27</v>
      </c>
      <c r="H20" s="25">
        <f t="shared" si="0"/>
        <v>2</v>
      </c>
      <c r="I20" s="25">
        <f t="shared" si="0"/>
        <v>25</v>
      </c>
      <c r="K20" s="17"/>
    </row>
    <row r="21" spans="1:13" ht="8.1" customHeight="1" x14ac:dyDescent="0.25">
      <c r="D21" s="24"/>
      <c r="E21" s="23"/>
      <c r="F21" s="23"/>
      <c r="G21" s="23"/>
      <c r="H21" s="23"/>
      <c r="I21" s="23"/>
      <c r="K21" s="17"/>
    </row>
    <row r="22" spans="1:13" ht="15" customHeight="1" x14ac:dyDescent="0.25">
      <c r="B22" s="3" t="s">
        <v>16</v>
      </c>
      <c r="D22" s="2">
        <v>2022</v>
      </c>
      <c r="E22" s="15">
        <v>4</v>
      </c>
      <c r="F22" s="15"/>
      <c r="G22" s="20">
        <f t="shared" ref="G22:G24" si="2">SUM(H22:I22)</f>
        <v>4</v>
      </c>
      <c r="H22" s="15">
        <v>1</v>
      </c>
      <c r="I22" s="15">
        <v>3</v>
      </c>
      <c r="K22" s="17"/>
    </row>
    <row r="23" spans="1:13" ht="15" customHeight="1" x14ac:dyDescent="0.25">
      <c r="D23" s="2">
        <v>2023</v>
      </c>
      <c r="E23" s="15">
        <v>2</v>
      </c>
      <c r="F23" s="15"/>
      <c r="G23" s="20">
        <f>SUM(H23:I23)</f>
        <v>2</v>
      </c>
      <c r="H23" s="15" t="s">
        <v>2</v>
      </c>
      <c r="I23" s="15">
        <v>2</v>
      </c>
      <c r="K23" s="17"/>
    </row>
    <row r="24" spans="1:13" ht="15" customHeight="1" x14ac:dyDescent="0.25">
      <c r="D24" s="2">
        <v>2024</v>
      </c>
      <c r="E24" s="15">
        <v>3</v>
      </c>
      <c r="F24" s="15"/>
      <c r="G24" s="20">
        <f t="shared" si="2"/>
        <v>3</v>
      </c>
      <c r="H24" s="15">
        <v>1</v>
      </c>
      <c r="I24" s="15">
        <v>2</v>
      </c>
      <c r="K24" s="17"/>
    </row>
    <row r="25" spans="1:13" ht="8.1" customHeight="1" x14ac:dyDescent="0.25">
      <c r="D25" s="19"/>
      <c r="E25" s="18"/>
      <c r="F25" s="18"/>
      <c r="G25" s="18"/>
      <c r="H25" s="18"/>
      <c r="I25" s="18"/>
      <c r="K25" s="17"/>
    </row>
    <row r="26" spans="1:13" ht="15" customHeight="1" x14ac:dyDescent="0.25">
      <c r="B26" s="3" t="s">
        <v>15</v>
      </c>
      <c r="D26" s="2">
        <v>2022</v>
      </c>
      <c r="E26" s="15">
        <v>1</v>
      </c>
      <c r="F26" s="15"/>
      <c r="G26" s="20">
        <f t="shared" ref="G26:G76" si="3">SUM(H26:I26)</f>
        <v>1</v>
      </c>
      <c r="H26" s="15" t="s">
        <v>2</v>
      </c>
      <c r="I26" s="15">
        <v>1</v>
      </c>
      <c r="K26" s="17"/>
    </row>
    <row r="27" spans="1:13" ht="15" customHeight="1" x14ac:dyDescent="0.25">
      <c r="D27" s="2">
        <v>2023</v>
      </c>
      <c r="E27" s="15" t="s">
        <v>2</v>
      </c>
      <c r="F27" s="15"/>
      <c r="G27" s="15" t="s">
        <v>2</v>
      </c>
      <c r="H27" s="15" t="s">
        <v>2</v>
      </c>
      <c r="I27" s="15" t="s">
        <v>2</v>
      </c>
      <c r="K27" s="17"/>
    </row>
    <row r="28" spans="1:13" ht="15" customHeight="1" x14ac:dyDescent="0.25">
      <c r="D28" s="2">
        <v>2024</v>
      </c>
      <c r="E28" s="15">
        <v>1</v>
      </c>
      <c r="F28" s="15"/>
      <c r="G28" s="20">
        <f t="shared" si="3"/>
        <v>1</v>
      </c>
      <c r="H28" s="15" t="s">
        <v>2</v>
      </c>
      <c r="I28" s="15">
        <v>1</v>
      </c>
      <c r="K28" s="17"/>
    </row>
    <row r="29" spans="1:13" ht="8.1" customHeight="1" x14ac:dyDescent="0.25">
      <c r="D29" s="19"/>
      <c r="E29" s="18"/>
      <c r="F29" s="18"/>
      <c r="G29" s="18"/>
      <c r="H29" s="18"/>
      <c r="I29" s="18"/>
      <c r="K29" s="17"/>
    </row>
    <row r="30" spans="1:13" ht="15" customHeight="1" x14ac:dyDescent="0.25">
      <c r="B30" s="3" t="s">
        <v>14</v>
      </c>
      <c r="D30" s="2">
        <v>2022</v>
      </c>
      <c r="E30" s="15" t="s">
        <v>2</v>
      </c>
      <c r="F30" s="15"/>
      <c r="G30" s="15" t="s">
        <v>2</v>
      </c>
      <c r="H30" s="15" t="s">
        <v>2</v>
      </c>
      <c r="I30" s="15" t="s">
        <v>2</v>
      </c>
      <c r="K30" s="17"/>
    </row>
    <row r="31" spans="1:13" ht="15" customHeight="1" x14ac:dyDescent="0.25">
      <c r="D31" s="2">
        <v>2023</v>
      </c>
      <c r="E31" s="15" t="s">
        <v>2</v>
      </c>
      <c r="F31" s="15"/>
      <c r="G31" s="15" t="s">
        <v>2</v>
      </c>
      <c r="H31" s="15" t="s">
        <v>2</v>
      </c>
      <c r="I31" s="15" t="s">
        <v>2</v>
      </c>
      <c r="K31" s="17"/>
    </row>
    <row r="32" spans="1:13" ht="15" customHeight="1" x14ac:dyDescent="0.25">
      <c r="D32" s="2">
        <v>2024</v>
      </c>
      <c r="E32" s="15" t="s">
        <v>2</v>
      </c>
      <c r="F32" s="15"/>
      <c r="G32" s="15" t="s">
        <v>2</v>
      </c>
      <c r="H32" s="15" t="s">
        <v>2</v>
      </c>
      <c r="I32" s="15" t="s">
        <v>2</v>
      </c>
      <c r="K32" s="17"/>
    </row>
    <row r="33" spans="1:11" ht="8.1" customHeight="1" x14ac:dyDescent="0.25">
      <c r="D33" s="19"/>
      <c r="E33" s="18"/>
      <c r="F33" s="18"/>
      <c r="G33" s="18"/>
      <c r="H33" s="18"/>
      <c r="I33" s="18"/>
      <c r="K33" s="17"/>
    </row>
    <row r="34" spans="1:11" ht="15" customHeight="1" x14ac:dyDescent="0.25">
      <c r="B34" s="3" t="s">
        <v>13</v>
      </c>
      <c r="D34" s="2">
        <v>2022</v>
      </c>
      <c r="E34" s="15">
        <v>1</v>
      </c>
      <c r="F34" s="15"/>
      <c r="G34" s="20">
        <f t="shared" si="3"/>
        <v>1</v>
      </c>
      <c r="H34" s="15" t="s">
        <v>2</v>
      </c>
      <c r="I34" s="15">
        <v>1</v>
      </c>
      <c r="K34" s="17"/>
    </row>
    <row r="35" spans="1:11" ht="15" customHeight="1" x14ac:dyDescent="0.25">
      <c r="D35" s="2">
        <v>2023</v>
      </c>
      <c r="E35" s="15">
        <v>1</v>
      </c>
      <c r="F35" s="15"/>
      <c r="G35" s="20">
        <f t="shared" si="3"/>
        <v>1</v>
      </c>
      <c r="H35" s="15" t="s">
        <v>2</v>
      </c>
      <c r="I35" s="15">
        <v>1</v>
      </c>
      <c r="K35" s="17"/>
    </row>
    <row r="36" spans="1:11" s="3" customFormat="1" ht="15" customHeight="1" x14ac:dyDescent="0.25">
      <c r="A36" s="1"/>
      <c r="D36" s="2">
        <v>2024</v>
      </c>
      <c r="E36" s="15">
        <v>4</v>
      </c>
      <c r="F36" s="15"/>
      <c r="G36" s="20">
        <f t="shared" si="3"/>
        <v>4</v>
      </c>
      <c r="H36" s="15" t="s">
        <v>2</v>
      </c>
      <c r="I36" s="15">
        <v>4</v>
      </c>
      <c r="J36" s="1"/>
      <c r="K36" s="17"/>
    </row>
    <row r="37" spans="1:11" ht="8.1" customHeight="1" x14ac:dyDescent="0.25">
      <c r="D37" s="19"/>
      <c r="E37" s="18"/>
      <c r="F37" s="18"/>
      <c r="G37" s="18"/>
      <c r="H37" s="18"/>
      <c r="I37" s="18"/>
      <c r="K37" s="17"/>
    </row>
    <row r="38" spans="1:11" ht="15" customHeight="1" x14ac:dyDescent="0.25">
      <c r="A38" s="3"/>
      <c r="B38" s="3" t="s">
        <v>12</v>
      </c>
      <c r="D38" s="2">
        <v>2022</v>
      </c>
      <c r="E38" s="15">
        <v>1</v>
      </c>
      <c r="F38" s="15"/>
      <c r="G38" s="20">
        <f t="shared" si="3"/>
        <v>1</v>
      </c>
      <c r="H38" s="15" t="s">
        <v>2</v>
      </c>
      <c r="I38" s="15">
        <v>1</v>
      </c>
      <c r="K38" s="17"/>
    </row>
    <row r="39" spans="1:11" ht="15" customHeight="1" x14ac:dyDescent="0.25">
      <c r="D39" s="2">
        <v>2023</v>
      </c>
      <c r="E39" s="15">
        <v>1</v>
      </c>
      <c r="F39" s="15"/>
      <c r="G39" s="20">
        <f t="shared" si="3"/>
        <v>1</v>
      </c>
      <c r="H39" s="15" t="s">
        <v>2</v>
      </c>
      <c r="I39" s="15">
        <v>1</v>
      </c>
      <c r="K39" s="17"/>
    </row>
    <row r="40" spans="1:11" ht="15" customHeight="1" x14ac:dyDescent="0.25">
      <c r="D40" s="2">
        <v>2024</v>
      </c>
      <c r="E40" s="15" t="s">
        <v>2</v>
      </c>
      <c r="F40" s="15"/>
      <c r="G40" s="15" t="s">
        <v>2</v>
      </c>
      <c r="H40" s="15" t="s">
        <v>2</v>
      </c>
      <c r="I40" s="15" t="s">
        <v>2</v>
      </c>
      <c r="K40" s="17"/>
    </row>
    <row r="41" spans="1:11" ht="8.1" customHeight="1" x14ac:dyDescent="0.25">
      <c r="D41" s="19"/>
      <c r="E41" s="18"/>
      <c r="F41" s="18"/>
      <c r="G41" s="18"/>
      <c r="H41" s="18"/>
      <c r="I41" s="18"/>
      <c r="K41" s="17"/>
    </row>
    <row r="42" spans="1:11" ht="15" customHeight="1" x14ac:dyDescent="0.25">
      <c r="B42" s="3" t="s">
        <v>11</v>
      </c>
      <c r="D42" s="2">
        <v>2022</v>
      </c>
      <c r="E42" s="15" t="s">
        <v>2</v>
      </c>
      <c r="F42" s="15"/>
      <c r="G42" s="15" t="s">
        <v>2</v>
      </c>
      <c r="H42" s="15" t="s">
        <v>2</v>
      </c>
      <c r="I42" s="15" t="s">
        <v>2</v>
      </c>
      <c r="K42" s="17"/>
    </row>
    <row r="43" spans="1:11" ht="15" customHeight="1" x14ac:dyDescent="0.25">
      <c r="D43" s="2">
        <v>2023</v>
      </c>
      <c r="E43" s="15">
        <v>1</v>
      </c>
      <c r="F43" s="15"/>
      <c r="G43" s="20">
        <f t="shared" si="3"/>
        <v>1</v>
      </c>
      <c r="H43" s="15" t="s">
        <v>2</v>
      </c>
      <c r="I43" s="15">
        <v>1</v>
      </c>
      <c r="K43" s="17"/>
    </row>
    <row r="44" spans="1:11" ht="15" customHeight="1" x14ac:dyDescent="0.25">
      <c r="D44" s="2">
        <v>2024</v>
      </c>
      <c r="E44" s="15">
        <v>2</v>
      </c>
      <c r="F44" s="15"/>
      <c r="G44" s="20">
        <f t="shared" si="3"/>
        <v>2</v>
      </c>
      <c r="H44" s="15" t="s">
        <v>2</v>
      </c>
      <c r="I44" s="15">
        <v>2</v>
      </c>
      <c r="K44" s="17"/>
    </row>
    <row r="45" spans="1:11" ht="8.1" customHeight="1" x14ac:dyDescent="0.25">
      <c r="D45" s="19"/>
      <c r="E45" s="18"/>
      <c r="F45" s="18"/>
      <c r="G45" s="18"/>
      <c r="H45" s="18"/>
      <c r="I45" s="18"/>
      <c r="K45" s="17"/>
    </row>
    <row r="46" spans="1:11" ht="15" customHeight="1" x14ac:dyDescent="0.25">
      <c r="B46" s="3" t="s">
        <v>10</v>
      </c>
      <c r="D46" s="2">
        <v>2022</v>
      </c>
      <c r="E46" s="15">
        <v>1</v>
      </c>
      <c r="F46" s="15"/>
      <c r="G46" s="20">
        <f t="shared" si="3"/>
        <v>1</v>
      </c>
      <c r="H46" s="15" t="s">
        <v>2</v>
      </c>
      <c r="I46" s="15">
        <v>1</v>
      </c>
      <c r="K46" s="17"/>
    </row>
    <row r="47" spans="1:11" ht="15" customHeight="1" x14ac:dyDescent="0.25">
      <c r="D47" s="2">
        <v>2023</v>
      </c>
      <c r="E47" s="15">
        <v>4</v>
      </c>
      <c r="F47" s="15"/>
      <c r="G47" s="20">
        <f t="shared" si="3"/>
        <v>4</v>
      </c>
      <c r="H47" s="15">
        <v>1</v>
      </c>
      <c r="I47" s="15">
        <v>3</v>
      </c>
      <c r="K47" s="17"/>
    </row>
    <row r="48" spans="1:11" ht="15" customHeight="1" x14ac:dyDescent="0.25">
      <c r="D48" s="2">
        <v>2024</v>
      </c>
      <c r="E48" s="15">
        <v>2</v>
      </c>
      <c r="F48" s="15"/>
      <c r="G48" s="20">
        <f t="shared" si="3"/>
        <v>2</v>
      </c>
      <c r="H48" s="15" t="s">
        <v>2</v>
      </c>
      <c r="I48" s="15">
        <v>2</v>
      </c>
      <c r="K48" s="17"/>
    </row>
    <row r="49" spans="2:14" ht="8.1" customHeight="1" x14ac:dyDescent="0.25">
      <c r="D49" s="19"/>
      <c r="E49" s="18"/>
      <c r="F49" s="18"/>
      <c r="G49" s="18"/>
      <c r="H49" s="18"/>
      <c r="I49" s="18"/>
      <c r="K49" s="17"/>
    </row>
    <row r="50" spans="2:14" ht="15" customHeight="1" x14ac:dyDescent="0.25">
      <c r="B50" s="3" t="s">
        <v>9</v>
      </c>
      <c r="D50" s="2">
        <v>2022</v>
      </c>
      <c r="E50" s="15" t="s">
        <v>2</v>
      </c>
      <c r="F50" s="15"/>
      <c r="G50" s="15" t="s">
        <v>2</v>
      </c>
      <c r="H50" s="15" t="s">
        <v>2</v>
      </c>
      <c r="I50" s="15" t="s">
        <v>2</v>
      </c>
      <c r="K50" s="17"/>
    </row>
    <row r="51" spans="2:14" ht="15" customHeight="1" x14ac:dyDescent="0.25">
      <c r="D51" s="2">
        <v>2023</v>
      </c>
      <c r="E51" s="15" t="s">
        <v>2</v>
      </c>
      <c r="F51" s="15"/>
      <c r="G51" s="15" t="s">
        <v>2</v>
      </c>
      <c r="H51" s="15" t="s">
        <v>2</v>
      </c>
      <c r="I51" s="15" t="s">
        <v>2</v>
      </c>
      <c r="K51" s="17"/>
    </row>
    <row r="52" spans="2:14" ht="15" customHeight="1" x14ac:dyDescent="0.25">
      <c r="D52" s="2">
        <v>2024</v>
      </c>
      <c r="E52" s="15" t="s">
        <v>2</v>
      </c>
      <c r="F52" s="15"/>
      <c r="G52" s="15" t="s">
        <v>2</v>
      </c>
      <c r="H52" s="15" t="s">
        <v>2</v>
      </c>
      <c r="I52" s="15" t="s">
        <v>2</v>
      </c>
      <c r="K52" s="17"/>
    </row>
    <row r="53" spans="2:14" ht="8.1" customHeight="1" x14ac:dyDescent="0.25">
      <c r="D53" s="19"/>
      <c r="E53" s="18"/>
      <c r="F53" s="18"/>
      <c r="G53" s="18"/>
      <c r="H53" s="18"/>
      <c r="I53" s="18"/>
      <c r="K53" s="17"/>
    </row>
    <row r="54" spans="2:14" ht="15" customHeight="1" x14ac:dyDescent="0.25">
      <c r="B54" s="3" t="s">
        <v>8</v>
      </c>
      <c r="D54" s="2">
        <v>2022</v>
      </c>
      <c r="E54" s="15">
        <v>3</v>
      </c>
      <c r="F54" s="15"/>
      <c r="G54" s="20">
        <f t="shared" si="3"/>
        <v>3</v>
      </c>
      <c r="H54" s="15">
        <v>1</v>
      </c>
      <c r="I54" s="15">
        <v>2</v>
      </c>
      <c r="K54" s="17"/>
    </row>
    <row r="55" spans="2:14" ht="15" customHeight="1" x14ac:dyDescent="0.25">
      <c r="D55" s="2">
        <v>2023</v>
      </c>
      <c r="E55" s="15" t="s">
        <v>2</v>
      </c>
      <c r="F55" s="15"/>
      <c r="G55" s="15" t="s">
        <v>2</v>
      </c>
      <c r="H55" s="15" t="s">
        <v>2</v>
      </c>
      <c r="I55" s="15" t="s">
        <v>2</v>
      </c>
      <c r="K55" s="17"/>
    </row>
    <row r="56" spans="2:14" ht="15" customHeight="1" x14ac:dyDescent="0.25">
      <c r="D56" s="2">
        <v>2024</v>
      </c>
      <c r="E56" s="15">
        <v>2</v>
      </c>
      <c r="F56" s="15"/>
      <c r="G56" s="20">
        <f t="shared" si="3"/>
        <v>2</v>
      </c>
      <c r="H56" s="15" t="s">
        <v>2</v>
      </c>
      <c r="I56" s="15">
        <v>2</v>
      </c>
      <c r="K56" s="17"/>
    </row>
    <row r="57" spans="2:14" ht="8.1" customHeight="1" x14ac:dyDescent="0.25">
      <c r="D57" s="19"/>
      <c r="E57" s="18"/>
      <c r="F57" s="18"/>
      <c r="G57" s="18"/>
      <c r="H57" s="18"/>
      <c r="I57" s="18"/>
      <c r="K57" s="17"/>
    </row>
    <row r="58" spans="2:14" ht="15" customHeight="1" x14ac:dyDescent="0.25">
      <c r="B58" s="3" t="s">
        <v>90</v>
      </c>
      <c r="D58" s="2">
        <v>2022</v>
      </c>
      <c r="E58" s="15">
        <v>1</v>
      </c>
      <c r="F58" s="15"/>
      <c r="G58" s="20">
        <f t="shared" si="3"/>
        <v>1</v>
      </c>
      <c r="H58" s="15">
        <v>1</v>
      </c>
      <c r="I58" s="15" t="s">
        <v>2</v>
      </c>
      <c r="K58" s="17"/>
      <c r="L58" s="18"/>
      <c r="M58" s="21"/>
      <c r="N58" s="22"/>
    </row>
    <row r="59" spans="2:14" ht="15" customHeight="1" x14ac:dyDescent="0.25">
      <c r="D59" s="2">
        <v>2023</v>
      </c>
      <c r="E59" s="15" t="s">
        <v>2</v>
      </c>
      <c r="F59" s="15"/>
      <c r="G59" s="15" t="s">
        <v>2</v>
      </c>
      <c r="H59" s="15" t="s">
        <v>2</v>
      </c>
      <c r="I59" s="15" t="s">
        <v>2</v>
      </c>
      <c r="K59" s="17"/>
      <c r="L59" s="18"/>
      <c r="M59" s="21"/>
      <c r="N59" s="21"/>
    </row>
    <row r="60" spans="2:14" ht="15" customHeight="1" x14ac:dyDescent="0.25">
      <c r="D60" s="2">
        <v>2024</v>
      </c>
      <c r="E60" s="15">
        <v>2</v>
      </c>
      <c r="F60" s="15"/>
      <c r="G60" s="20">
        <f t="shared" si="3"/>
        <v>2</v>
      </c>
      <c r="H60" s="15" t="s">
        <v>2</v>
      </c>
      <c r="I60" s="15">
        <v>2</v>
      </c>
      <c r="K60" s="17"/>
    </row>
    <row r="61" spans="2:14" ht="8.1" customHeight="1" x14ac:dyDescent="0.25">
      <c r="D61" s="19"/>
      <c r="E61" s="18"/>
      <c r="F61" s="18"/>
      <c r="G61" s="18"/>
      <c r="H61" s="18"/>
      <c r="I61" s="18"/>
      <c r="K61" s="17"/>
    </row>
    <row r="62" spans="2:14" ht="15" customHeight="1" x14ac:dyDescent="0.25">
      <c r="B62" s="3" t="s">
        <v>6</v>
      </c>
      <c r="D62" s="2">
        <v>2022</v>
      </c>
      <c r="E62" s="20">
        <v>2</v>
      </c>
      <c r="F62" s="15"/>
      <c r="G62" s="20">
        <f t="shared" si="3"/>
        <v>2</v>
      </c>
      <c r="H62" s="15" t="s">
        <v>2</v>
      </c>
      <c r="I62" s="15">
        <v>2</v>
      </c>
      <c r="K62" s="17"/>
    </row>
    <row r="63" spans="2:14" ht="15" customHeight="1" x14ac:dyDescent="0.25">
      <c r="D63" s="2">
        <v>2023</v>
      </c>
      <c r="E63" s="15">
        <v>1</v>
      </c>
      <c r="F63" s="15"/>
      <c r="G63" s="20">
        <f t="shared" si="3"/>
        <v>1</v>
      </c>
      <c r="H63" s="15" t="s">
        <v>2</v>
      </c>
      <c r="I63" s="15">
        <v>1</v>
      </c>
      <c r="K63" s="17"/>
    </row>
    <row r="64" spans="2:14" ht="15" customHeight="1" x14ac:dyDescent="0.25">
      <c r="D64" s="2">
        <v>2024</v>
      </c>
      <c r="E64" s="15" t="s">
        <v>2</v>
      </c>
      <c r="F64" s="15"/>
      <c r="G64" s="15" t="s">
        <v>2</v>
      </c>
      <c r="H64" s="15" t="s">
        <v>2</v>
      </c>
      <c r="I64" s="15" t="s">
        <v>2</v>
      </c>
      <c r="K64" s="17"/>
    </row>
    <row r="65" spans="1:11" ht="8.1" customHeight="1" x14ac:dyDescent="0.25">
      <c r="D65" s="19"/>
      <c r="E65" s="18"/>
      <c r="F65" s="18"/>
      <c r="G65" s="18"/>
      <c r="H65" s="18"/>
      <c r="I65" s="18"/>
      <c r="K65" s="17"/>
    </row>
    <row r="66" spans="1:11" ht="15" customHeight="1" x14ac:dyDescent="0.25">
      <c r="B66" s="3" t="s">
        <v>5</v>
      </c>
      <c r="D66" s="2">
        <v>2022</v>
      </c>
      <c r="E66" s="15">
        <v>2</v>
      </c>
      <c r="F66" s="15"/>
      <c r="G66" s="20">
        <f t="shared" si="3"/>
        <v>2</v>
      </c>
      <c r="H66" s="15" t="s">
        <v>2</v>
      </c>
      <c r="I66" s="15">
        <v>2</v>
      </c>
      <c r="K66" s="17"/>
    </row>
    <row r="67" spans="1:11" ht="15" customHeight="1" x14ac:dyDescent="0.25">
      <c r="D67" s="2">
        <v>2023</v>
      </c>
      <c r="E67" s="15">
        <v>9</v>
      </c>
      <c r="F67" s="15"/>
      <c r="G67" s="20">
        <f t="shared" si="3"/>
        <v>9</v>
      </c>
      <c r="H67" s="15" t="s">
        <v>2</v>
      </c>
      <c r="I67" s="15">
        <v>9</v>
      </c>
      <c r="K67" s="17"/>
    </row>
    <row r="68" spans="1:11" ht="15" customHeight="1" x14ac:dyDescent="0.25">
      <c r="D68" s="2">
        <v>2024</v>
      </c>
      <c r="E68" s="15">
        <v>4</v>
      </c>
      <c r="F68" s="15"/>
      <c r="G68" s="20">
        <f t="shared" si="3"/>
        <v>4</v>
      </c>
      <c r="H68" s="15">
        <v>1</v>
      </c>
      <c r="I68" s="15">
        <v>3</v>
      </c>
      <c r="K68" s="17"/>
    </row>
    <row r="69" spans="1:11" ht="8.1" customHeight="1" x14ac:dyDescent="0.25">
      <c r="D69" s="19"/>
      <c r="E69" s="18"/>
      <c r="F69" s="18"/>
      <c r="G69" s="18"/>
      <c r="H69" s="18"/>
      <c r="I69" s="18"/>
      <c r="K69" s="17"/>
    </row>
    <row r="70" spans="1:11" ht="15" customHeight="1" x14ac:dyDescent="0.25">
      <c r="B70" s="3" t="s">
        <v>4</v>
      </c>
      <c r="D70" s="2">
        <v>2022</v>
      </c>
      <c r="E70" s="15" t="s">
        <v>2</v>
      </c>
      <c r="F70" s="15"/>
      <c r="G70" s="15" t="s">
        <v>2</v>
      </c>
      <c r="H70" s="15" t="s">
        <v>2</v>
      </c>
      <c r="I70" s="15" t="s">
        <v>2</v>
      </c>
      <c r="K70" s="17"/>
    </row>
    <row r="71" spans="1:11" ht="15" customHeight="1" x14ac:dyDescent="0.25">
      <c r="D71" s="2">
        <v>2023</v>
      </c>
      <c r="E71" s="15" t="s">
        <v>2</v>
      </c>
      <c r="F71" s="15"/>
      <c r="G71" s="15" t="s">
        <v>2</v>
      </c>
      <c r="H71" s="15" t="s">
        <v>2</v>
      </c>
      <c r="I71" s="15" t="s">
        <v>2</v>
      </c>
      <c r="K71" s="17"/>
    </row>
    <row r="72" spans="1:11" ht="15" customHeight="1" x14ac:dyDescent="0.25">
      <c r="D72" s="2">
        <v>2024</v>
      </c>
      <c r="E72" s="15">
        <v>2</v>
      </c>
      <c r="F72" s="15"/>
      <c r="G72" s="20">
        <f t="shared" si="3"/>
        <v>2</v>
      </c>
      <c r="H72" s="15" t="s">
        <v>2</v>
      </c>
      <c r="I72" s="15">
        <v>2</v>
      </c>
      <c r="K72" s="17"/>
    </row>
    <row r="73" spans="1:11" ht="8.1" customHeight="1" x14ac:dyDescent="0.25">
      <c r="D73" s="19"/>
      <c r="E73" s="18"/>
      <c r="F73" s="18"/>
      <c r="G73" s="18"/>
      <c r="H73" s="18"/>
      <c r="I73" s="18"/>
      <c r="K73" s="17"/>
    </row>
    <row r="74" spans="1:11" ht="15" customHeight="1" x14ac:dyDescent="0.25">
      <c r="B74" s="3" t="s">
        <v>3</v>
      </c>
      <c r="D74" s="2">
        <v>2022</v>
      </c>
      <c r="E74" s="15">
        <v>1</v>
      </c>
      <c r="F74" s="15"/>
      <c r="G74" s="20">
        <f t="shared" si="3"/>
        <v>1</v>
      </c>
      <c r="H74" s="15">
        <v>1</v>
      </c>
      <c r="I74" s="15" t="s">
        <v>2</v>
      </c>
      <c r="K74" s="17"/>
    </row>
    <row r="75" spans="1:11" ht="15" customHeight="1" x14ac:dyDescent="0.25">
      <c r="D75" s="2">
        <v>2023</v>
      </c>
      <c r="E75" s="15">
        <v>4</v>
      </c>
      <c r="F75" s="15"/>
      <c r="G75" s="20">
        <f t="shared" si="3"/>
        <v>4</v>
      </c>
      <c r="H75" s="15">
        <v>1</v>
      </c>
      <c r="I75" s="15">
        <v>3</v>
      </c>
    </row>
    <row r="76" spans="1:11" ht="15" customHeight="1" x14ac:dyDescent="0.25">
      <c r="A76" s="14"/>
      <c r="B76" s="16"/>
      <c r="C76" s="16"/>
      <c r="D76" s="2">
        <v>2024</v>
      </c>
      <c r="E76" s="15">
        <v>5</v>
      </c>
      <c r="F76" s="15"/>
      <c r="G76" s="20">
        <f t="shared" si="3"/>
        <v>5</v>
      </c>
      <c r="H76" s="15" t="s">
        <v>2</v>
      </c>
      <c r="I76" s="15">
        <v>5</v>
      </c>
      <c r="J76" s="14"/>
    </row>
    <row r="77" spans="1:11" ht="8.1" customHeight="1" x14ac:dyDescent="0.25">
      <c r="D77" s="19"/>
      <c r="E77" s="18"/>
      <c r="F77" s="18"/>
      <c r="G77" s="18"/>
      <c r="H77" s="18"/>
      <c r="I77" s="18"/>
      <c r="K77" s="17"/>
    </row>
    <row r="78" spans="1:11" ht="15" customHeight="1" x14ac:dyDescent="0.25">
      <c r="B78" s="3" t="s">
        <v>91</v>
      </c>
      <c r="D78" s="2">
        <v>2022</v>
      </c>
      <c r="E78" s="15" t="s">
        <v>2</v>
      </c>
      <c r="F78" s="15"/>
      <c r="G78" s="15" t="s">
        <v>2</v>
      </c>
      <c r="H78" s="15" t="s">
        <v>2</v>
      </c>
      <c r="I78" s="15" t="s">
        <v>2</v>
      </c>
      <c r="K78" s="17"/>
    </row>
    <row r="79" spans="1:11" ht="15" customHeight="1" x14ac:dyDescent="0.25">
      <c r="D79" s="2">
        <v>2023</v>
      </c>
      <c r="E79" s="15" t="s">
        <v>2</v>
      </c>
      <c r="F79" s="15"/>
      <c r="G79" s="15" t="s">
        <v>2</v>
      </c>
      <c r="H79" s="15" t="s">
        <v>2</v>
      </c>
      <c r="I79" s="15" t="s">
        <v>2</v>
      </c>
    </row>
    <row r="80" spans="1:11" ht="15" customHeight="1" x14ac:dyDescent="0.25">
      <c r="A80" s="14"/>
      <c r="B80" s="16"/>
      <c r="C80" s="16"/>
      <c r="D80" s="2">
        <v>2024</v>
      </c>
      <c r="E80" s="15" t="s">
        <v>2</v>
      </c>
      <c r="F80" s="15"/>
      <c r="G80" s="15" t="s">
        <v>2</v>
      </c>
      <c r="H80" s="15" t="s">
        <v>2</v>
      </c>
      <c r="I80" s="15" t="s">
        <v>2</v>
      </c>
      <c r="J80" s="14"/>
    </row>
    <row r="81" spans="1:11" ht="8.1" customHeight="1" x14ac:dyDescent="0.25">
      <c r="D81" s="19"/>
      <c r="E81" s="18"/>
      <c r="F81" s="18"/>
      <c r="G81" s="18"/>
      <c r="H81" s="18"/>
      <c r="I81" s="18"/>
      <c r="K81" s="17"/>
    </row>
    <row r="82" spans="1:11" ht="15" customHeight="1" x14ac:dyDescent="0.25">
      <c r="B82" s="3" t="s">
        <v>92</v>
      </c>
      <c r="D82" s="2">
        <v>2022</v>
      </c>
      <c r="E82" s="15" t="s">
        <v>2</v>
      </c>
      <c r="F82" s="15"/>
      <c r="G82" s="15" t="s">
        <v>2</v>
      </c>
      <c r="H82" s="15" t="s">
        <v>2</v>
      </c>
      <c r="I82" s="15" t="s">
        <v>2</v>
      </c>
      <c r="K82" s="17"/>
    </row>
    <row r="83" spans="1:11" ht="15" customHeight="1" x14ac:dyDescent="0.25">
      <c r="D83" s="2">
        <v>2023</v>
      </c>
      <c r="E83" s="15" t="s">
        <v>2</v>
      </c>
      <c r="F83" s="15"/>
      <c r="G83" s="15" t="s">
        <v>2</v>
      </c>
      <c r="H83" s="15" t="s">
        <v>2</v>
      </c>
      <c r="I83" s="15" t="s">
        <v>2</v>
      </c>
    </row>
    <row r="84" spans="1:11" ht="15" customHeight="1" x14ac:dyDescent="0.25">
      <c r="A84" s="14"/>
      <c r="B84" s="16"/>
      <c r="C84" s="16"/>
      <c r="D84" s="2">
        <v>2024</v>
      </c>
      <c r="E84" s="15" t="s">
        <v>2</v>
      </c>
      <c r="F84" s="15"/>
      <c r="G84" s="15" t="s">
        <v>2</v>
      </c>
      <c r="H84" s="15" t="s">
        <v>2</v>
      </c>
      <c r="I84" s="15" t="s">
        <v>2</v>
      </c>
      <c r="J84" s="14"/>
    </row>
    <row r="85" spans="1:11" ht="8.1" customHeight="1" thickBot="1" x14ac:dyDescent="0.3">
      <c r="A85" s="11"/>
      <c r="B85" s="13"/>
      <c r="C85" s="13"/>
      <c r="D85" s="12"/>
      <c r="E85" s="12"/>
      <c r="F85" s="12"/>
      <c r="G85" s="12"/>
      <c r="H85" s="12"/>
      <c r="I85" s="12"/>
      <c r="J85" s="11"/>
    </row>
    <row r="86" spans="1:11" s="9" customFormat="1" x14ac:dyDescent="0.25">
      <c r="A86" s="4"/>
      <c r="B86" s="7"/>
      <c r="C86" s="7"/>
      <c r="D86" s="6"/>
      <c r="E86" s="6"/>
      <c r="F86" s="6"/>
      <c r="G86" s="6"/>
      <c r="H86" s="6"/>
      <c r="I86" s="6"/>
      <c r="J86" s="10" t="s">
        <v>1</v>
      </c>
    </row>
    <row r="87" spans="1:11" s="4" customFormat="1" x14ac:dyDescent="0.25">
      <c r="A87" s="8"/>
      <c r="B87" s="7"/>
      <c r="C87" s="7"/>
      <c r="D87" s="6"/>
      <c r="E87" s="6"/>
      <c r="F87" s="6"/>
      <c r="G87" s="6"/>
      <c r="H87" s="6"/>
      <c r="I87" s="6"/>
      <c r="J87" s="5" t="s">
        <v>0</v>
      </c>
    </row>
  </sheetData>
  <mergeCells count="3">
    <mergeCell ref="G12:I12"/>
    <mergeCell ref="G13:I13"/>
    <mergeCell ref="C9:I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A6FF-5C8E-4B04-A67F-6FCF9F79C4D1}">
  <dimension ref="A1:N87"/>
  <sheetViews>
    <sheetView showGridLines="0" view="pageBreakPreview" topLeftCell="A7" zoomScaleNormal="90" zoomScaleSheetLayoutView="100" workbookViewId="0">
      <selection activeCell="G74" sqref="G74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s="35" customFormat="1" ht="15" customHeight="1" x14ac:dyDescent="0.25">
      <c r="B8" s="38" t="s">
        <v>205</v>
      </c>
      <c r="C8" s="36" t="s">
        <v>208</v>
      </c>
      <c r="D8" s="37"/>
      <c r="E8" s="37"/>
      <c r="F8" s="37"/>
      <c r="G8" s="37"/>
      <c r="H8" s="37"/>
      <c r="I8" s="37"/>
      <c r="J8" s="36"/>
    </row>
    <row r="9" spans="1:13" s="31" customFormat="1" ht="16.5" customHeight="1" x14ac:dyDescent="0.25">
      <c r="B9" s="34" t="s">
        <v>206</v>
      </c>
      <c r="C9" s="76" t="s">
        <v>209</v>
      </c>
      <c r="D9" s="77"/>
      <c r="E9" s="77"/>
      <c r="F9" s="77"/>
      <c r="G9" s="77"/>
      <c r="H9" s="77"/>
      <c r="I9" s="77"/>
    </row>
    <row r="10" spans="1:13" ht="8.1" customHeight="1" thickBot="1" x14ac:dyDescent="0.3"/>
    <row r="11" spans="1:13" ht="4.5" customHeight="1" thickTop="1" x14ac:dyDescent="0.25">
      <c r="A11" s="46"/>
      <c r="B11" s="47"/>
      <c r="C11" s="47"/>
      <c r="D11" s="48"/>
      <c r="E11" s="48"/>
      <c r="F11" s="48"/>
      <c r="G11" s="48"/>
      <c r="H11" s="48"/>
      <c r="I11" s="48"/>
      <c r="J11" s="46"/>
    </row>
    <row r="12" spans="1:13" ht="15" customHeight="1" x14ac:dyDescent="0.25">
      <c r="A12" s="49"/>
      <c r="B12" s="50" t="s">
        <v>27</v>
      </c>
      <c r="C12" s="51"/>
      <c r="D12" s="67" t="s">
        <v>26</v>
      </c>
      <c r="E12" s="53" t="s">
        <v>186</v>
      </c>
      <c r="F12" s="54"/>
      <c r="G12" s="74" t="s">
        <v>225</v>
      </c>
      <c r="H12" s="74"/>
      <c r="I12" s="74"/>
      <c r="J12" s="49"/>
    </row>
    <row r="13" spans="1:13" ht="15" customHeight="1" x14ac:dyDescent="0.25">
      <c r="A13" s="49"/>
      <c r="B13" s="55" t="s">
        <v>25</v>
      </c>
      <c r="C13" s="51"/>
      <c r="D13" s="56" t="s">
        <v>24</v>
      </c>
      <c r="E13" s="57" t="s">
        <v>62</v>
      </c>
      <c r="F13" s="58"/>
      <c r="G13" s="75" t="s">
        <v>226</v>
      </c>
      <c r="H13" s="75"/>
      <c r="I13" s="75"/>
      <c r="J13" s="49"/>
    </row>
    <row r="14" spans="1:13" ht="15" customHeight="1" x14ac:dyDescent="0.25">
      <c r="A14" s="49"/>
      <c r="B14" s="55"/>
      <c r="C14" s="51"/>
      <c r="D14" s="56"/>
      <c r="E14" s="53"/>
      <c r="F14" s="53"/>
      <c r="G14" s="53" t="s">
        <v>23</v>
      </c>
      <c r="H14" s="53" t="s">
        <v>22</v>
      </c>
      <c r="I14" s="53" t="s">
        <v>21</v>
      </c>
      <c r="J14" s="49"/>
    </row>
    <row r="15" spans="1:13" ht="15" customHeight="1" x14ac:dyDescent="0.25">
      <c r="A15" s="49"/>
      <c r="B15" s="55"/>
      <c r="C15" s="51"/>
      <c r="D15" s="56"/>
      <c r="E15" s="57"/>
      <c r="F15" s="57"/>
      <c r="G15" s="57" t="s">
        <v>20</v>
      </c>
      <c r="H15" s="57" t="s">
        <v>19</v>
      </c>
      <c r="I15" s="57" t="s">
        <v>18</v>
      </c>
      <c r="J15" s="49"/>
    </row>
    <row r="16" spans="1:13" s="14" customFormat="1" ht="8.1" customHeight="1" x14ac:dyDescent="0.25">
      <c r="A16" s="59"/>
      <c r="B16" s="60"/>
      <c r="C16" s="59"/>
      <c r="D16" s="61"/>
      <c r="E16" s="61"/>
      <c r="F16" s="61"/>
      <c r="G16" s="61"/>
      <c r="H16" s="61"/>
      <c r="I16" s="61"/>
      <c r="J16" s="59"/>
    </row>
    <row r="17" spans="1:13" ht="8.1" customHeight="1" x14ac:dyDescent="0.25">
      <c r="A17" s="14"/>
      <c r="B17" s="28"/>
      <c r="C17" s="28"/>
      <c r="D17" s="30"/>
      <c r="E17" s="30"/>
      <c r="F17" s="30"/>
      <c r="G17" s="30"/>
      <c r="H17" s="30"/>
      <c r="I17" s="30"/>
      <c r="J17" s="14"/>
      <c r="K17" s="29"/>
      <c r="L17" s="29"/>
      <c r="M17" s="29"/>
    </row>
    <row r="18" spans="1:13" ht="15" customHeight="1" x14ac:dyDescent="0.25">
      <c r="A18" s="14"/>
      <c r="B18" s="28" t="s">
        <v>17</v>
      </c>
      <c r="C18" s="27"/>
      <c r="D18" s="24">
        <v>2022</v>
      </c>
      <c r="E18" s="25">
        <f>SUM(E22,E26,E30,E34,E38,E42,E46,E50,E54,E58,E62,E66,E70,E74,E78,E82)</f>
        <v>16</v>
      </c>
      <c r="F18" s="23"/>
      <c r="G18" s="25">
        <f>SUM(G22,G26,G30,G34,G38,G42,G46,G50,G54,G58,G62,G66,G70,G74,G78,G82)</f>
        <v>16</v>
      </c>
      <c r="H18" s="25">
        <f t="shared" ref="H18:I20" si="0">SUM(H22,H26,H30,H34,H38,H42,H46,H50,H54,H58,H62,H66,H70,H74,H78,H82)</f>
        <v>3</v>
      </c>
      <c r="I18" s="25">
        <f t="shared" si="0"/>
        <v>13</v>
      </c>
      <c r="J18" s="14"/>
    </row>
    <row r="19" spans="1:13" ht="15" customHeight="1" x14ac:dyDescent="0.25">
      <c r="B19" s="26"/>
      <c r="C19" s="26"/>
      <c r="D19" s="24">
        <v>2023</v>
      </c>
      <c r="E19" s="25">
        <f t="shared" ref="E19:G20" si="1">SUM(E23,E27,E31,E35,E39,E43,E47,E51,E55,E59,E63,E67,E71,E75,E79,E83)</f>
        <v>21</v>
      </c>
      <c r="F19" s="23"/>
      <c r="G19" s="25">
        <f t="shared" si="1"/>
        <v>21</v>
      </c>
      <c r="H19" s="25">
        <f t="shared" si="0"/>
        <v>2</v>
      </c>
      <c r="I19" s="25">
        <f t="shared" si="0"/>
        <v>19</v>
      </c>
    </row>
    <row r="20" spans="1:13" ht="15" customHeight="1" x14ac:dyDescent="0.25">
      <c r="B20" s="26"/>
      <c r="C20" s="26"/>
      <c r="D20" s="24">
        <v>2024</v>
      </c>
      <c r="E20" s="25">
        <f t="shared" si="1"/>
        <v>24</v>
      </c>
      <c r="F20" s="23"/>
      <c r="G20" s="25">
        <f t="shared" si="1"/>
        <v>24</v>
      </c>
      <c r="H20" s="25">
        <f t="shared" si="0"/>
        <v>2</v>
      </c>
      <c r="I20" s="25">
        <f t="shared" si="0"/>
        <v>22</v>
      </c>
      <c r="K20" s="17"/>
    </row>
    <row r="21" spans="1:13" ht="8.1" customHeight="1" x14ac:dyDescent="0.25">
      <c r="D21" s="24"/>
      <c r="E21" s="23"/>
      <c r="F21" s="23"/>
      <c r="G21" s="23"/>
      <c r="H21" s="23"/>
      <c r="I21" s="23"/>
      <c r="K21" s="17"/>
    </row>
    <row r="22" spans="1:13" ht="15" customHeight="1" x14ac:dyDescent="0.25">
      <c r="B22" s="3" t="s">
        <v>16</v>
      </c>
      <c r="D22" s="2">
        <v>2022</v>
      </c>
      <c r="E22" s="15">
        <v>4</v>
      </c>
      <c r="F22" s="15"/>
      <c r="G22" s="20">
        <f t="shared" ref="G22:G24" si="2">SUM(H22:I22)</f>
        <v>4</v>
      </c>
      <c r="H22" s="15">
        <v>1</v>
      </c>
      <c r="I22" s="15">
        <v>3</v>
      </c>
      <c r="K22" s="17"/>
    </row>
    <row r="23" spans="1:13" ht="15" customHeight="1" x14ac:dyDescent="0.25">
      <c r="D23" s="2">
        <v>2023</v>
      </c>
      <c r="E23" s="15" t="s">
        <v>2</v>
      </c>
      <c r="F23" s="15"/>
      <c r="G23" s="15" t="s">
        <v>2</v>
      </c>
      <c r="H23" s="15" t="s">
        <v>2</v>
      </c>
      <c r="I23" s="15" t="s">
        <v>2</v>
      </c>
      <c r="K23" s="17"/>
    </row>
    <row r="24" spans="1:13" ht="15" customHeight="1" x14ac:dyDescent="0.25">
      <c r="D24" s="2">
        <v>2024</v>
      </c>
      <c r="E24" s="15">
        <v>3</v>
      </c>
      <c r="F24" s="15"/>
      <c r="G24" s="20">
        <f t="shared" si="2"/>
        <v>3</v>
      </c>
      <c r="H24" s="15">
        <v>1</v>
      </c>
      <c r="I24" s="15">
        <v>2</v>
      </c>
      <c r="K24" s="17"/>
    </row>
    <row r="25" spans="1:13" ht="8.1" customHeight="1" x14ac:dyDescent="0.25">
      <c r="D25" s="19"/>
      <c r="E25" s="18"/>
      <c r="F25" s="18"/>
      <c r="G25" s="18"/>
      <c r="H25" s="18"/>
      <c r="I25" s="18"/>
      <c r="K25" s="17"/>
    </row>
    <row r="26" spans="1:13" ht="15" customHeight="1" x14ac:dyDescent="0.25">
      <c r="B26" s="3" t="s">
        <v>15</v>
      </c>
      <c r="D26" s="2">
        <v>2022</v>
      </c>
      <c r="E26" s="15">
        <v>1</v>
      </c>
      <c r="F26" s="15"/>
      <c r="G26" s="20">
        <f t="shared" ref="G26:G84" si="3">SUM(H26:I26)</f>
        <v>1</v>
      </c>
      <c r="H26" s="15" t="s">
        <v>2</v>
      </c>
      <c r="I26" s="15">
        <v>1</v>
      </c>
      <c r="K26" s="17"/>
    </row>
    <row r="27" spans="1:13" ht="15" customHeight="1" x14ac:dyDescent="0.25">
      <c r="D27" s="2">
        <v>2023</v>
      </c>
      <c r="E27" s="15" t="s">
        <v>2</v>
      </c>
      <c r="F27" s="15"/>
      <c r="G27" s="15" t="s">
        <v>2</v>
      </c>
      <c r="H27" s="15" t="s">
        <v>2</v>
      </c>
      <c r="I27" s="15" t="s">
        <v>2</v>
      </c>
      <c r="K27" s="17"/>
    </row>
    <row r="28" spans="1:13" ht="15" customHeight="1" x14ac:dyDescent="0.25">
      <c r="D28" s="2">
        <v>2024</v>
      </c>
      <c r="E28" s="15" t="s">
        <v>2</v>
      </c>
      <c r="F28" s="15"/>
      <c r="G28" s="15" t="s">
        <v>2</v>
      </c>
      <c r="H28" s="15" t="s">
        <v>2</v>
      </c>
      <c r="I28" s="15" t="s">
        <v>2</v>
      </c>
      <c r="K28" s="17"/>
    </row>
    <row r="29" spans="1:13" ht="8.1" customHeight="1" x14ac:dyDescent="0.25">
      <c r="D29" s="19"/>
      <c r="E29" s="18"/>
      <c r="F29" s="18"/>
      <c r="G29" s="18"/>
      <c r="H29" s="18"/>
      <c r="I29" s="18"/>
      <c r="K29" s="17"/>
    </row>
    <row r="30" spans="1:13" ht="15" customHeight="1" x14ac:dyDescent="0.25">
      <c r="B30" s="3" t="s">
        <v>14</v>
      </c>
      <c r="D30" s="2">
        <v>2022</v>
      </c>
      <c r="E30" s="15" t="s">
        <v>2</v>
      </c>
      <c r="F30" s="15"/>
      <c r="G30" s="15" t="s">
        <v>2</v>
      </c>
      <c r="H30" s="15" t="s">
        <v>2</v>
      </c>
      <c r="I30" s="15" t="s">
        <v>2</v>
      </c>
      <c r="K30" s="17"/>
    </row>
    <row r="31" spans="1:13" ht="15" customHeight="1" x14ac:dyDescent="0.25">
      <c r="D31" s="2">
        <v>2023</v>
      </c>
      <c r="E31" s="15" t="s">
        <v>2</v>
      </c>
      <c r="F31" s="15"/>
      <c r="G31" s="15" t="s">
        <v>2</v>
      </c>
      <c r="H31" s="15" t="s">
        <v>2</v>
      </c>
      <c r="I31" s="15" t="s">
        <v>2</v>
      </c>
      <c r="K31" s="17"/>
    </row>
    <row r="32" spans="1:13" ht="15" customHeight="1" x14ac:dyDescent="0.25">
      <c r="D32" s="2">
        <v>2024</v>
      </c>
      <c r="E32" s="15" t="s">
        <v>2</v>
      </c>
      <c r="F32" s="15"/>
      <c r="G32" s="15" t="s">
        <v>2</v>
      </c>
      <c r="H32" s="15" t="s">
        <v>2</v>
      </c>
      <c r="I32" s="15" t="s">
        <v>2</v>
      </c>
      <c r="K32" s="17"/>
    </row>
    <row r="33" spans="1:11" ht="8.1" customHeight="1" x14ac:dyDescent="0.25">
      <c r="D33" s="19"/>
      <c r="E33" s="18"/>
      <c r="F33" s="18"/>
      <c r="G33" s="18"/>
      <c r="H33" s="18"/>
      <c r="I33" s="18"/>
      <c r="K33" s="17"/>
    </row>
    <row r="34" spans="1:11" ht="15" customHeight="1" x14ac:dyDescent="0.25">
      <c r="B34" s="3" t="s">
        <v>13</v>
      </c>
      <c r="D34" s="2">
        <v>2022</v>
      </c>
      <c r="E34" s="15">
        <v>1</v>
      </c>
      <c r="F34" s="15"/>
      <c r="G34" s="20">
        <f t="shared" si="3"/>
        <v>1</v>
      </c>
      <c r="H34" s="15" t="s">
        <v>2</v>
      </c>
      <c r="I34" s="15">
        <v>1</v>
      </c>
      <c r="K34" s="17"/>
    </row>
    <row r="35" spans="1:11" ht="15" customHeight="1" x14ac:dyDescent="0.25">
      <c r="D35" s="2">
        <v>2023</v>
      </c>
      <c r="E35" s="15">
        <v>1</v>
      </c>
      <c r="F35" s="15"/>
      <c r="G35" s="20">
        <f t="shared" si="3"/>
        <v>1</v>
      </c>
      <c r="H35" s="15" t="s">
        <v>2</v>
      </c>
      <c r="I35" s="15">
        <v>1</v>
      </c>
      <c r="K35" s="17"/>
    </row>
    <row r="36" spans="1:11" s="3" customFormat="1" ht="15" customHeight="1" x14ac:dyDescent="0.25">
      <c r="A36" s="1"/>
      <c r="D36" s="2">
        <v>2024</v>
      </c>
      <c r="E36" s="15">
        <v>3</v>
      </c>
      <c r="F36" s="15"/>
      <c r="G36" s="20">
        <f t="shared" si="3"/>
        <v>3</v>
      </c>
      <c r="H36" s="15" t="s">
        <v>2</v>
      </c>
      <c r="I36" s="15">
        <v>3</v>
      </c>
      <c r="J36" s="1"/>
      <c r="K36" s="17"/>
    </row>
    <row r="37" spans="1:11" ht="8.1" customHeight="1" x14ac:dyDescent="0.25">
      <c r="D37" s="19"/>
      <c r="E37" s="18"/>
      <c r="F37" s="18"/>
      <c r="G37" s="18"/>
      <c r="H37" s="18"/>
      <c r="I37" s="18"/>
      <c r="K37" s="17"/>
    </row>
    <row r="38" spans="1:11" ht="15" customHeight="1" x14ac:dyDescent="0.25">
      <c r="A38" s="3"/>
      <c r="B38" s="3" t="s">
        <v>12</v>
      </c>
      <c r="D38" s="2">
        <v>2022</v>
      </c>
      <c r="E38" s="15">
        <v>1</v>
      </c>
      <c r="F38" s="15"/>
      <c r="G38" s="20">
        <f t="shared" si="3"/>
        <v>1</v>
      </c>
      <c r="H38" s="15" t="s">
        <v>2</v>
      </c>
      <c r="I38" s="15">
        <v>1</v>
      </c>
      <c r="K38" s="17"/>
    </row>
    <row r="39" spans="1:11" ht="15" customHeight="1" x14ac:dyDescent="0.25">
      <c r="D39" s="2">
        <v>2023</v>
      </c>
      <c r="E39" s="15">
        <v>1</v>
      </c>
      <c r="F39" s="15"/>
      <c r="G39" s="20">
        <f t="shared" si="3"/>
        <v>1</v>
      </c>
      <c r="H39" s="15" t="s">
        <v>2</v>
      </c>
      <c r="I39" s="15">
        <v>1</v>
      </c>
      <c r="K39" s="17"/>
    </row>
    <row r="40" spans="1:11" ht="15" customHeight="1" x14ac:dyDescent="0.25">
      <c r="D40" s="2">
        <v>2024</v>
      </c>
      <c r="E40" s="15" t="s">
        <v>2</v>
      </c>
      <c r="F40" s="15"/>
      <c r="G40" s="15" t="s">
        <v>2</v>
      </c>
      <c r="H40" s="15" t="s">
        <v>2</v>
      </c>
      <c r="I40" s="15" t="s">
        <v>2</v>
      </c>
      <c r="K40" s="17"/>
    </row>
    <row r="41" spans="1:11" ht="8.1" customHeight="1" x14ac:dyDescent="0.25">
      <c r="D41" s="19"/>
      <c r="E41" s="18"/>
      <c r="F41" s="18"/>
      <c r="G41" s="18"/>
      <c r="H41" s="18"/>
      <c r="I41" s="18"/>
      <c r="K41" s="17"/>
    </row>
    <row r="42" spans="1:11" ht="15" customHeight="1" x14ac:dyDescent="0.25">
      <c r="B42" s="3" t="s">
        <v>11</v>
      </c>
      <c r="D42" s="2">
        <v>2022</v>
      </c>
      <c r="E42" s="15" t="s">
        <v>2</v>
      </c>
      <c r="F42" s="15"/>
      <c r="G42" s="15" t="s">
        <v>2</v>
      </c>
      <c r="H42" s="15" t="s">
        <v>2</v>
      </c>
      <c r="I42" s="15" t="s">
        <v>2</v>
      </c>
      <c r="K42" s="17"/>
    </row>
    <row r="43" spans="1:11" ht="15" customHeight="1" x14ac:dyDescent="0.25">
      <c r="D43" s="2">
        <v>2023</v>
      </c>
      <c r="E43" s="15">
        <v>1</v>
      </c>
      <c r="F43" s="15"/>
      <c r="G43" s="20">
        <f t="shared" si="3"/>
        <v>1</v>
      </c>
      <c r="H43" s="15" t="s">
        <v>2</v>
      </c>
      <c r="I43" s="15">
        <v>1</v>
      </c>
      <c r="K43" s="17"/>
    </row>
    <row r="44" spans="1:11" ht="15" customHeight="1" x14ac:dyDescent="0.25">
      <c r="D44" s="2">
        <v>2024</v>
      </c>
      <c r="E44" s="15">
        <v>2</v>
      </c>
      <c r="F44" s="15"/>
      <c r="G44" s="20">
        <f t="shared" si="3"/>
        <v>2</v>
      </c>
      <c r="H44" s="15" t="s">
        <v>2</v>
      </c>
      <c r="I44" s="15">
        <v>2</v>
      </c>
      <c r="K44" s="17"/>
    </row>
    <row r="45" spans="1:11" ht="8.1" customHeight="1" x14ac:dyDescent="0.25">
      <c r="D45" s="19"/>
      <c r="E45" s="18"/>
      <c r="F45" s="18"/>
      <c r="G45" s="18"/>
      <c r="H45" s="18"/>
      <c r="I45" s="18"/>
      <c r="K45" s="17"/>
    </row>
    <row r="46" spans="1:11" ht="15" customHeight="1" x14ac:dyDescent="0.25">
      <c r="B46" s="3" t="s">
        <v>10</v>
      </c>
      <c r="D46" s="2">
        <v>2022</v>
      </c>
      <c r="E46" s="15">
        <v>1</v>
      </c>
      <c r="F46" s="15"/>
      <c r="G46" s="20">
        <f t="shared" si="3"/>
        <v>1</v>
      </c>
      <c r="H46" s="15" t="s">
        <v>2</v>
      </c>
      <c r="I46" s="15">
        <v>1</v>
      </c>
      <c r="K46" s="17"/>
    </row>
    <row r="47" spans="1:11" ht="15" customHeight="1" x14ac:dyDescent="0.25">
      <c r="D47" s="2">
        <v>2023</v>
      </c>
      <c r="E47" s="15">
        <v>3</v>
      </c>
      <c r="F47" s="15"/>
      <c r="G47" s="20">
        <f t="shared" si="3"/>
        <v>3</v>
      </c>
      <c r="H47" s="15">
        <v>1</v>
      </c>
      <c r="I47" s="15">
        <v>2</v>
      </c>
      <c r="K47" s="17"/>
    </row>
    <row r="48" spans="1:11" ht="15" customHeight="1" x14ac:dyDescent="0.25">
      <c r="D48" s="2">
        <v>2024</v>
      </c>
      <c r="E48" s="15">
        <v>1</v>
      </c>
      <c r="F48" s="15"/>
      <c r="G48" s="20">
        <f t="shared" si="3"/>
        <v>1</v>
      </c>
      <c r="H48" s="15" t="s">
        <v>2</v>
      </c>
      <c r="I48" s="15">
        <v>1</v>
      </c>
      <c r="K48" s="17"/>
    </row>
    <row r="49" spans="2:14" ht="8.1" customHeight="1" x14ac:dyDescent="0.25">
      <c r="D49" s="19"/>
      <c r="E49" s="18"/>
      <c r="F49" s="18"/>
      <c r="G49" s="18"/>
      <c r="H49" s="18"/>
      <c r="I49" s="18"/>
      <c r="K49" s="17"/>
    </row>
    <row r="50" spans="2:14" ht="15" customHeight="1" x14ac:dyDescent="0.25">
      <c r="B50" s="3" t="s">
        <v>9</v>
      </c>
      <c r="D50" s="2">
        <v>2022</v>
      </c>
      <c r="E50" s="15" t="s">
        <v>2</v>
      </c>
      <c r="F50" s="15"/>
      <c r="G50" s="15" t="s">
        <v>2</v>
      </c>
      <c r="H50" s="15" t="s">
        <v>2</v>
      </c>
      <c r="I50" s="15" t="s">
        <v>2</v>
      </c>
      <c r="K50" s="17"/>
    </row>
    <row r="51" spans="2:14" ht="15" customHeight="1" x14ac:dyDescent="0.25">
      <c r="D51" s="2">
        <v>2023</v>
      </c>
      <c r="E51" s="15" t="s">
        <v>2</v>
      </c>
      <c r="F51" s="15"/>
      <c r="G51" s="15" t="s">
        <v>2</v>
      </c>
      <c r="H51" s="15" t="s">
        <v>2</v>
      </c>
      <c r="I51" s="15" t="s">
        <v>2</v>
      </c>
      <c r="K51" s="17"/>
    </row>
    <row r="52" spans="2:14" ht="15" customHeight="1" x14ac:dyDescent="0.25">
      <c r="D52" s="2">
        <v>2024</v>
      </c>
      <c r="E52" s="15" t="s">
        <v>2</v>
      </c>
      <c r="F52" s="15"/>
      <c r="G52" s="15" t="s">
        <v>2</v>
      </c>
      <c r="H52" s="15" t="s">
        <v>2</v>
      </c>
      <c r="I52" s="15" t="s">
        <v>2</v>
      </c>
      <c r="K52" s="17"/>
    </row>
    <row r="53" spans="2:14" ht="8.1" customHeight="1" x14ac:dyDescent="0.25">
      <c r="D53" s="19"/>
      <c r="E53" s="18"/>
      <c r="F53" s="18"/>
      <c r="G53" s="18"/>
      <c r="H53" s="18"/>
      <c r="I53" s="18"/>
      <c r="K53" s="17"/>
    </row>
    <row r="54" spans="2:14" ht="15" customHeight="1" x14ac:dyDescent="0.25">
      <c r="B54" s="3" t="s">
        <v>8</v>
      </c>
      <c r="D54" s="2">
        <v>2022</v>
      </c>
      <c r="E54" s="15">
        <v>3</v>
      </c>
      <c r="F54" s="15"/>
      <c r="G54" s="20">
        <f t="shared" si="3"/>
        <v>3</v>
      </c>
      <c r="H54" s="15">
        <v>1</v>
      </c>
      <c r="I54" s="15">
        <v>2</v>
      </c>
      <c r="K54" s="17"/>
    </row>
    <row r="55" spans="2:14" ht="15" customHeight="1" x14ac:dyDescent="0.25">
      <c r="D55" s="2">
        <v>2023</v>
      </c>
      <c r="E55" s="15" t="s">
        <v>2</v>
      </c>
      <c r="F55" s="15"/>
      <c r="G55" s="15" t="s">
        <v>2</v>
      </c>
      <c r="H55" s="15" t="s">
        <v>2</v>
      </c>
      <c r="I55" s="15" t="s">
        <v>2</v>
      </c>
      <c r="K55" s="17"/>
    </row>
    <row r="56" spans="2:14" ht="15" customHeight="1" x14ac:dyDescent="0.25">
      <c r="D56" s="2">
        <v>2024</v>
      </c>
      <c r="E56" s="15" t="s">
        <v>2</v>
      </c>
      <c r="F56" s="15"/>
      <c r="G56" s="15" t="s">
        <v>2</v>
      </c>
      <c r="H56" s="15" t="s">
        <v>2</v>
      </c>
      <c r="I56" s="15" t="s">
        <v>2</v>
      </c>
      <c r="K56" s="17"/>
    </row>
    <row r="57" spans="2:14" ht="8.1" customHeight="1" x14ac:dyDescent="0.25">
      <c r="D57" s="19"/>
      <c r="E57" s="18"/>
      <c r="F57" s="18"/>
      <c r="G57" s="18"/>
      <c r="H57" s="18"/>
      <c r="I57" s="18"/>
      <c r="K57" s="17"/>
    </row>
    <row r="58" spans="2:14" ht="15" customHeight="1" x14ac:dyDescent="0.25">
      <c r="B58" s="3" t="s">
        <v>90</v>
      </c>
      <c r="D58" s="2">
        <v>2022</v>
      </c>
      <c r="E58" s="15">
        <v>1</v>
      </c>
      <c r="F58" s="15"/>
      <c r="G58" s="20">
        <f t="shared" si="3"/>
        <v>1</v>
      </c>
      <c r="H58" s="15">
        <v>1</v>
      </c>
      <c r="I58" s="15" t="s">
        <v>2</v>
      </c>
      <c r="K58" s="17"/>
      <c r="L58" s="18"/>
      <c r="M58" s="21"/>
      <c r="N58" s="22"/>
    </row>
    <row r="59" spans="2:14" ht="15" customHeight="1" x14ac:dyDescent="0.25">
      <c r="D59" s="2">
        <v>2023</v>
      </c>
      <c r="E59" s="15" t="s">
        <v>2</v>
      </c>
      <c r="F59" s="15"/>
      <c r="G59" s="15" t="s">
        <v>2</v>
      </c>
      <c r="H59" s="15" t="s">
        <v>2</v>
      </c>
      <c r="I59" s="15" t="s">
        <v>2</v>
      </c>
      <c r="K59" s="17"/>
      <c r="L59" s="18"/>
      <c r="M59" s="21"/>
      <c r="N59" s="21"/>
    </row>
    <row r="60" spans="2:14" ht="15" customHeight="1" x14ac:dyDescent="0.25">
      <c r="D60" s="2">
        <v>2024</v>
      </c>
      <c r="E60" s="15">
        <v>2</v>
      </c>
      <c r="F60" s="15"/>
      <c r="G60" s="20">
        <f t="shared" si="3"/>
        <v>2</v>
      </c>
      <c r="H60" s="15" t="s">
        <v>2</v>
      </c>
      <c r="I60" s="15">
        <v>2</v>
      </c>
      <c r="K60" s="17"/>
    </row>
    <row r="61" spans="2:14" ht="8.1" customHeight="1" x14ac:dyDescent="0.25">
      <c r="D61" s="19"/>
      <c r="E61" s="18"/>
      <c r="F61" s="18"/>
      <c r="G61" s="18"/>
      <c r="H61" s="18"/>
      <c r="I61" s="18"/>
      <c r="K61" s="17"/>
    </row>
    <row r="62" spans="2:14" ht="15" customHeight="1" x14ac:dyDescent="0.25">
      <c r="B62" s="3" t="s">
        <v>6</v>
      </c>
      <c r="D62" s="2">
        <v>2022</v>
      </c>
      <c r="E62" s="15">
        <v>1</v>
      </c>
      <c r="F62" s="15"/>
      <c r="G62" s="20">
        <f t="shared" si="3"/>
        <v>1</v>
      </c>
      <c r="H62" s="15" t="s">
        <v>2</v>
      </c>
      <c r="I62" s="15">
        <v>1</v>
      </c>
      <c r="K62" s="17"/>
    </row>
    <row r="63" spans="2:14" ht="15" customHeight="1" x14ac:dyDescent="0.25">
      <c r="D63" s="2">
        <v>2023</v>
      </c>
      <c r="E63" s="15">
        <v>1</v>
      </c>
      <c r="F63" s="15"/>
      <c r="G63" s="20">
        <f t="shared" si="3"/>
        <v>1</v>
      </c>
      <c r="H63" s="15" t="s">
        <v>2</v>
      </c>
      <c r="I63" s="15">
        <v>1</v>
      </c>
      <c r="K63" s="17"/>
    </row>
    <row r="64" spans="2:14" ht="15" customHeight="1" x14ac:dyDescent="0.25">
      <c r="D64" s="2">
        <v>2024</v>
      </c>
      <c r="E64" s="15" t="s">
        <v>2</v>
      </c>
      <c r="F64" s="15"/>
      <c r="G64" s="15" t="s">
        <v>2</v>
      </c>
      <c r="H64" s="15" t="s">
        <v>2</v>
      </c>
      <c r="I64" s="15" t="s">
        <v>2</v>
      </c>
      <c r="K64" s="17"/>
    </row>
    <row r="65" spans="1:11" ht="8.1" customHeight="1" x14ac:dyDescent="0.25">
      <c r="D65" s="19"/>
      <c r="E65" s="18"/>
      <c r="F65" s="18"/>
      <c r="G65" s="18"/>
      <c r="H65" s="18"/>
      <c r="I65" s="18"/>
      <c r="K65" s="17"/>
    </row>
    <row r="66" spans="1:11" ht="15" customHeight="1" x14ac:dyDescent="0.25">
      <c r="B66" s="3" t="s">
        <v>5</v>
      </c>
      <c r="D66" s="2">
        <v>2022</v>
      </c>
      <c r="E66" s="20">
        <v>2</v>
      </c>
      <c r="F66" s="15"/>
      <c r="G66" s="20">
        <f t="shared" si="3"/>
        <v>2</v>
      </c>
      <c r="H66" s="15" t="s">
        <v>2</v>
      </c>
      <c r="I66" s="15">
        <v>2</v>
      </c>
      <c r="K66" s="17"/>
    </row>
    <row r="67" spans="1:11" ht="15" customHeight="1" x14ac:dyDescent="0.25">
      <c r="D67" s="2">
        <v>2023</v>
      </c>
      <c r="E67" s="15">
        <v>8</v>
      </c>
      <c r="F67" s="15"/>
      <c r="G67" s="20">
        <f t="shared" si="3"/>
        <v>8</v>
      </c>
      <c r="H67" s="15" t="s">
        <v>2</v>
      </c>
      <c r="I67" s="15">
        <v>8</v>
      </c>
      <c r="K67" s="17"/>
    </row>
    <row r="68" spans="1:11" ht="15" customHeight="1" x14ac:dyDescent="0.25">
      <c r="D68" s="2">
        <v>2024</v>
      </c>
      <c r="E68" s="15">
        <v>4</v>
      </c>
      <c r="F68" s="15"/>
      <c r="G68" s="20">
        <f t="shared" si="3"/>
        <v>4</v>
      </c>
      <c r="H68" s="15">
        <v>1</v>
      </c>
      <c r="I68" s="15">
        <v>3</v>
      </c>
      <c r="K68" s="17"/>
    </row>
    <row r="69" spans="1:11" ht="8.1" customHeight="1" x14ac:dyDescent="0.25">
      <c r="D69" s="19"/>
      <c r="E69" s="18"/>
      <c r="F69" s="18"/>
      <c r="G69" s="18"/>
      <c r="H69" s="18"/>
      <c r="I69" s="18"/>
      <c r="K69" s="17"/>
    </row>
    <row r="70" spans="1:11" ht="15" customHeight="1" x14ac:dyDescent="0.25">
      <c r="B70" s="3" t="s">
        <v>4</v>
      </c>
      <c r="D70" s="2">
        <v>2022</v>
      </c>
      <c r="E70" s="15" t="s">
        <v>2</v>
      </c>
      <c r="F70" s="15"/>
      <c r="G70" s="15" t="s">
        <v>2</v>
      </c>
      <c r="H70" s="15" t="s">
        <v>2</v>
      </c>
      <c r="I70" s="15" t="s">
        <v>2</v>
      </c>
      <c r="K70" s="17"/>
    </row>
    <row r="71" spans="1:11" ht="15" customHeight="1" x14ac:dyDescent="0.25">
      <c r="D71" s="2">
        <v>2023</v>
      </c>
      <c r="E71" s="15" t="s">
        <v>2</v>
      </c>
      <c r="F71" s="15"/>
      <c r="G71" s="15" t="s">
        <v>2</v>
      </c>
      <c r="H71" s="15" t="s">
        <v>2</v>
      </c>
      <c r="I71" s="15" t="s">
        <v>2</v>
      </c>
      <c r="K71" s="17"/>
    </row>
    <row r="72" spans="1:11" ht="15" customHeight="1" x14ac:dyDescent="0.25">
      <c r="D72" s="2">
        <v>2024</v>
      </c>
      <c r="E72" s="15">
        <v>2</v>
      </c>
      <c r="F72" s="15"/>
      <c r="G72" s="20">
        <f t="shared" si="3"/>
        <v>2</v>
      </c>
      <c r="H72" s="15" t="s">
        <v>2</v>
      </c>
      <c r="I72" s="15">
        <v>2</v>
      </c>
      <c r="K72" s="17"/>
    </row>
    <row r="73" spans="1:11" ht="8.1" customHeight="1" x14ac:dyDescent="0.25">
      <c r="D73" s="19"/>
      <c r="E73" s="18"/>
      <c r="F73" s="18"/>
      <c r="G73" s="18"/>
      <c r="H73" s="18"/>
      <c r="I73" s="18"/>
      <c r="K73" s="17"/>
    </row>
    <row r="74" spans="1:11" ht="15" customHeight="1" x14ac:dyDescent="0.25">
      <c r="B74" s="3" t="s">
        <v>3</v>
      </c>
      <c r="D74" s="2">
        <v>2022</v>
      </c>
      <c r="E74" s="15" t="s">
        <v>2</v>
      </c>
      <c r="F74" s="15"/>
      <c r="G74" s="15" t="s">
        <v>2</v>
      </c>
      <c r="H74" s="15" t="s">
        <v>2</v>
      </c>
      <c r="I74" s="15" t="s">
        <v>2</v>
      </c>
      <c r="K74" s="17"/>
    </row>
    <row r="75" spans="1:11" ht="15" customHeight="1" x14ac:dyDescent="0.25">
      <c r="D75" s="2">
        <v>2023</v>
      </c>
      <c r="E75" s="15">
        <v>4</v>
      </c>
      <c r="F75" s="15"/>
      <c r="G75" s="20">
        <f t="shared" si="3"/>
        <v>4</v>
      </c>
      <c r="H75" s="15">
        <v>1</v>
      </c>
      <c r="I75" s="15">
        <v>3</v>
      </c>
    </row>
    <row r="76" spans="1:11" ht="15" customHeight="1" x14ac:dyDescent="0.25">
      <c r="A76" s="14"/>
      <c r="B76" s="16"/>
      <c r="C76" s="16"/>
      <c r="D76" s="2">
        <v>2024</v>
      </c>
      <c r="E76" s="15">
        <v>3</v>
      </c>
      <c r="F76" s="15"/>
      <c r="G76" s="20">
        <f t="shared" si="3"/>
        <v>3</v>
      </c>
      <c r="H76" s="15" t="s">
        <v>2</v>
      </c>
      <c r="I76" s="15">
        <v>3</v>
      </c>
      <c r="J76" s="14"/>
    </row>
    <row r="77" spans="1:11" ht="8.1" customHeight="1" x14ac:dyDescent="0.25">
      <c r="D77" s="19"/>
      <c r="E77" s="18"/>
      <c r="F77" s="18"/>
      <c r="G77" s="18"/>
      <c r="H77" s="18"/>
      <c r="I77" s="18"/>
      <c r="K77" s="17"/>
    </row>
    <row r="78" spans="1:11" ht="15" customHeight="1" x14ac:dyDescent="0.25">
      <c r="B78" s="3" t="s">
        <v>91</v>
      </c>
      <c r="D78" s="2">
        <v>2022</v>
      </c>
      <c r="E78" s="15" t="s">
        <v>2</v>
      </c>
      <c r="F78" s="15"/>
      <c r="G78" s="15" t="s">
        <v>2</v>
      </c>
      <c r="H78" s="15" t="s">
        <v>2</v>
      </c>
      <c r="I78" s="15" t="s">
        <v>2</v>
      </c>
      <c r="K78" s="17"/>
    </row>
    <row r="79" spans="1:11" ht="15" customHeight="1" x14ac:dyDescent="0.25">
      <c r="D79" s="2">
        <v>2023</v>
      </c>
      <c r="E79" s="15" t="s">
        <v>2</v>
      </c>
      <c r="F79" s="15"/>
      <c r="G79" s="15" t="s">
        <v>2</v>
      </c>
      <c r="H79" s="15" t="s">
        <v>2</v>
      </c>
      <c r="I79" s="15" t="s">
        <v>2</v>
      </c>
    </row>
    <row r="80" spans="1:11" ht="15" customHeight="1" x14ac:dyDescent="0.25">
      <c r="A80" s="14"/>
      <c r="B80" s="16"/>
      <c r="C80" s="16"/>
      <c r="D80" s="2">
        <v>2024</v>
      </c>
      <c r="E80" s="15" t="s">
        <v>2</v>
      </c>
      <c r="F80" s="15"/>
      <c r="G80" s="15" t="s">
        <v>2</v>
      </c>
      <c r="H80" s="15" t="s">
        <v>2</v>
      </c>
      <c r="I80" s="15" t="s">
        <v>2</v>
      </c>
      <c r="J80" s="14"/>
    </row>
    <row r="81" spans="1:11" ht="8.1" customHeight="1" x14ac:dyDescent="0.25">
      <c r="D81" s="19"/>
      <c r="E81" s="18"/>
      <c r="F81" s="18"/>
      <c r="G81" s="18"/>
      <c r="H81" s="18"/>
      <c r="I81" s="18"/>
      <c r="K81" s="17"/>
    </row>
    <row r="82" spans="1:11" ht="15" customHeight="1" x14ac:dyDescent="0.25">
      <c r="B82" s="3" t="s">
        <v>92</v>
      </c>
      <c r="D82" s="2">
        <v>2022</v>
      </c>
      <c r="E82" s="20">
        <v>1</v>
      </c>
      <c r="F82" s="15"/>
      <c r="G82" s="20">
        <f t="shared" si="3"/>
        <v>1</v>
      </c>
      <c r="H82" s="15" t="s">
        <v>2</v>
      </c>
      <c r="I82" s="20">
        <v>1</v>
      </c>
      <c r="K82" s="17"/>
    </row>
    <row r="83" spans="1:11" ht="15" customHeight="1" x14ac:dyDescent="0.25">
      <c r="D83" s="2">
        <v>2023</v>
      </c>
      <c r="E83" s="20">
        <v>2</v>
      </c>
      <c r="F83" s="15"/>
      <c r="G83" s="20">
        <f t="shared" si="3"/>
        <v>2</v>
      </c>
      <c r="H83" s="15" t="s">
        <v>2</v>
      </c>
      <c r="I83" s="20">
        <v>2</v>
      </c>
    </row>
    <row r="84" spans="1:11" ht="15" customHeight="1" x14ac:dyDescent="0.25">
      <c r="A84" s="14"/>
      <c r="B84" s="16"/>
      <c r="C84" s="16"/>
      <c r="D84" s="2">
        <v>2024</v>
      </c>
      <c r="E84" s="20">
        <v>4</v>
      </c>
      <c r="F84" s="15"/>
      <c r="G84" s="20">
        <f t="shared" si="3"/>
        <v>4</v>
      </c>
      <c r="H84" s="15" t="s">
        <v>2</v>
      </c>
      <c r="I84" s="20">
        <v>4</v>
      </c>
      <c r="J84" s="14"/>
    </row>
    <row r="85" spans="1:11" ht="8.1" customHeight="1" thickBot="1" x14ac:dyDescent="0.3">
      <c r="A85" s="11"/>
      <c r="B85" s="13"/>
      <c r="C85" s="13"/>
      <c r="D85" s="12"/>
      <c r="E85" s="12"/>
      <c r="F85" s="12"/>
      <c r="G85" s="12"/>
      <c r="H85" s="12"/>
      <c r="I85" s="12"/>
      <c r="J85" s="11"/>
    </row>
    <row r="86" spans="1:11" s="9" customFormat="1" x14ac:dyDescent="0.25">
      <c r="A86" s="4"/>
      <c r="B86" s="7"/>
      <c r="C86" s="7"/>
      <c r="D86" s="6"/>
      <c r="E86" s="6"/>
      <c r="F86" s="6"/>
      <c r="G86" s="6"/>
      <c r="H86" s="6"/>
      <c r="I86" s="6"/>
      <c r="J86" s="10" t="s">
        <v>1</v>
      </c>
    </row>
    <row r="87" spans="1:11" s="4" customFormat="1" x14ac:dyDescent="0.25">
      <c r="A87" s="8"/>
      <c r="B87" s="7"/>
      <c r="C87" s="7"/>
      <c r="D87" s="6"/>
      <c r="E87" s="6"/>
      <c r="F87" s="6"/>
      <c r="G87" s="6"/>
      <c r="H87" s="6"/>
      <c r="I87" s="6"/>
      <c r="J87" s="5" t="s">
        <v>0</v>
      </c>
    </row>
  </sheetData>
  <mergeCells count="3">
    <mergeCell ref="G12:I12"/>
    <mergeCell ref="G13:I13"/>
    <mergeCell ref="C9:I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65C3-DE09-46D6-B1AE-6B30431777F3}">
  <sheetPr codeName="Sheet4"/>
  <dimension ref="A1:P84"/>
  <sheetViews>
    <sheetView showGridLines="0" view="pageBreakPreview" zoomScaleNormal="90" zoomScaleSheetLayoutView="100" workbookViewId="0">
      <selection activeCell="G29" sqref="G29"/>
    </sheetView>
  </sheetViews>
  <sheetFormatPr defaultColWidth="9.140625" defaultRowHeight="13.5" x14ac:dyDescent="0.25"/>
  <cols>
    <col min="1" max="1" width="1.7109375" style="1" customWidth="1"/>
    <col min="2" max="2" width="11.5703125" style="3" customWidth="1"/>
    <col min="3" max="3" width="8.28515625" style="3" customWidth="1"/>
    <col min="4" max="4" width="9.5703125" style="2" customWidth="1"/>
    <col min="5" max="5" width="10.140625" style="2" customWidth="1"/>
    <col min="6" max="6" width="12.5703125" style="2" customWidth="1"/>
    <col min="7" max="7" width="15.140625" style="2" customWidth="1"/>
    <col min="8" max="8" width="2.140625" style="2" customWidth="1"/>
    <col min="9" max="9" width="10.140625" style="2" customWidth="1"/>
    <col min="10" max="10" width="12.5703125" style="2" customWidth="1"/>
    <col min="11" max="11" width="15.140625" style="2" customWidth="1"/>
    <col min="12" max="12" width="2.140625" style="1" customWidth="1"/>
    <col min="13" max="16384" width="9.140625" style="1"/>
  </cols>
  <sheetData>
    <row r="1" spans="1:15" ht="12" customHeight="1" x14ac:dyDescent="0.25">
      <c r="L1" s="40"/>
    </row>
    <row r="2" spans="1:15" ht="12" customHeight="1" x14ac:dyDescent="0.25">
      <c r="L2" s="40"/>
      <c r="M2" s="39"/>
      <c r="N2" s="39"/>
      <c r="O2" s="39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7" spans="1:15" ht="11.25" customHeight="1" x14ac:dyDescent="0.25"/>
    <row r="8" spans="1:15" s="35" customFormat="1" ht="15" customHeight="1" x14ac:dyDescent="0.25">
      <c r="B8" s="38" t="s">
        <v>88</v>
      </c>
      <c r="C8" s="36" t="s">
        <v>176</v>
      </c>
      <c r="D8" s="37"/>
      <c r="E8" s="37"/>
      <c r="F8" s="37"/>
      <c r="G8" s="37"/>
      <c r="H8" s="37"/>
      <c r="I8" s="37"/>
      <c r="J8" s="37"/>
      <c r="K8" s="37"/>
      <c r="L8" s="36"/>
    </row>
    <row r="9" spans="1:15" s="31" customFormat="1" ht="16.5" customHeight="1" x14ac:dyDescent="0.25">
      <c r="B9" s="34" t="s">
        <v>89</v>
      </c>
      <c r="C9" s="76" t="s">
        <v>174</v>
      </c>
      <c r="D9" s="76"/>
      <c r="E9" s="76"/>
      <c r="F9" s="76"/>
      <c r="G9" s="76"/>
      <c r="H9" s="76"/>
      <c r="I9" s="76"/>
      <c r="J9" s="76"/>
      <c r="K9" s="32"/>
    </row>
    <row r="10" spans="1:15" ht="8.1" customHeight="1" thickBot="1" x14ac:dyDescent="0.3"/>
    <row r="11" spans="1:15" ht="4.5" customHeight="1" thickTop="1" x14ac:dyDescent="0.25">
      <c r="A11" s="46"/>
      <c r="B11" s="47"/>
      <c r="C11" s="47"/>
      <c r="D11" s="48"/>
      <c r="E11" s="48"/>
      <c r="F11" s="48"/>
      <c r="G11" s="48"/>
      <c r="H11" s="48"/>
      <c r="I11" s="48"/>
      <c r="J11" s="48"/>
      <c r="K11" s="48"/>
      <c r="L11" s="46"/>
    </row>
    <row r="12" spans="1:15" ht="15" customHeight="1" x14ac:dyDescent="0.25">
      <c r="A12" s="49"/>
      <c r="B12" s="50" t="s">
        <v>27</v>
      </c>
      <c r="C12" s="51"/>
      <c r="D12" s="52" t="s">
        <v>26</v>
      </c>
      <c r="E12" s="74" t="s">
        <v>61</v>
      </c>
      <c r="F12" s="74"/>
      <c r="G12" s="74"/>
      <c r="H12" s="54"/>
      <c r="I12" s="74" t="s">
        <v>60</v>
      </c>
      <c r="J12" s="74"/>
      <c r="K12" s="74"/>
      <c r="L12" s="49"/>
    </row>
    <row r="13" spans="1:15" ht="15" customHeight="1" x14ac:dyDescent="0.25">
      <c r="A13" s="49"/>
      <c r="B13" s="55" t="s">
        <v>25</v>
      </c>
      <c r="C13" s="51"/>
      <c r="D13" s="56" t="s">
        <v>24</v>
      </c>
      <c r="E13" s="75" t="s">
        <v>62</v>
      </c>
      <c r="F13" s="75"/>
      <c r="G13" s="75"/>
      <c r="H13" s="58"/>
      <c r="I13" s="75" t="s">
        <v>126</v>
      </c>
      <c r="J13" s="75"/>
      <c r="K13" s="75"/>
      <c r="L13" s="49"/>
    </row>
    <row r="14" spans="1:15" ht="15" customHeight="1" x14ac:dyDescent="0.25">
      <c r="A14" s="49"/>
      <c r="B14" s="55"/>
      <c r="C14" s="51"/>
      <c r="D14" s="56"/>
      <c r="E14" s="53" t="s">
        <v>23</v>
      </c>
      <c r="F14" s="53" t="s">
        <v>71</v>
      </c>
      <c r="G14" s="53" t="s">
        <v>71</v>
      </c>
      <c r="H14" s="53"/>
      <c r="I14" s="53" t="s">
        <v>23</v>
      </c>
      <c r="J14" s="53" t="s">
        <v>71</v>
      </c>
      <c r="K14" s="53" t="s">
        <v>71</v>
      </c>
      <c r="L14" s="49"/>
    </row>
    <row r="15" spans="1:15" ht="15" customHeight="1" x14ac:dyDescent="0.25">
      <c r="A15" s="49"/>
      <c r="B15" s="55"/>
      <c r="C15" s="51"/>
      <c r="D15" s="56"/>
      <c r="E15" s="57" t="s">
        <v>20</v>
      </c>
      <c r="F15" s="53" t="s">
        <v>73</v>
      </c>
      <c r="G15" s="53" t="s">
        <v>73</v>
      </c>
      <c r="H15" s="53"/>
      <c r="I15" s="57" t="s">
        <v>20</v>
      </c>
      <c r="J15" s="53" t="s">
        <v>73</v>
      </c>
      <c r="K15" s="53" t="s">
        <v>73</v>
      </c>
      <c r="L15" s="49"/>
    </row>
    <row r="16" spans="1:15" ht="15" customHeight="1" x14ac:dyDescent="0.25">
      <c r="A16" s="49"/>
      <c r="B16" s="55"/>
      <c r="C16" s="51"/>
      <c r="D16" s="56"/>
      <c r="E16" s="57"/>
      <c r="F16" s="53" t="s">
        <v>72</v>
      </c>
      <c r="G16" s="53" t="s">
        <v>109</v>
      </c>
      <c r="H16" s="53"/>
      <c r="I16" s="57"/>
      <c r="J16" s="53" t="s">
        <v>72</v>
      </c>
      <c r="K16" s="53" t="s">
        <v>109</v>
      </c>
      <c r="L16" s="49"/>
    </row>
    <row r="17" spans="1:15" ht="15" customHeight="1" x14ac:dyDescent="0.25">
      <c r="A17" s="49"/>
      <c r="B17" s="55"/>
      <c r="C17" s="51"/>
      <c r="D17" s="56"/>
      <c r="E17" s="53"/>
      <c r="F17" s="57" t="s">
        <v>74</v>
      </c>
      <c r="G17" s="57" t="s">
        <v>110</v>
      </c>
      <c r="H17" s="53"/>
      <c r="I17" s="53"/>
      <c r="J17" s="57" t="s">
        <v>74</v>
      </c>
      <c r="K17" s="57" t="s">
        <v>110</v>
      </c>
      <c r="L17" s="49"/>
    </row>
    <row r="18" spans="1:15" ht="15" customHeight="1" x14ac:dyDescent="0.25">
      <c r="A18" s="49"/>
      <c r="B18" s="55"/>
      <c r="C18" s="51"/>
      <c r="D18" s="56"/>
      <c r="E18" s="57"/>
      <c r="F18" s="57" t="s">
        <v>75</v>
      </c>
      <c r="G18" s="57" t="s">
        <v>75</v>
      </c>
      <c r="H18" s="57"/>
      <c r="I18" s="57"/>
      <c r="J18" s="57" t="s">
        <v>75</v>
      </c>
      <c r="K18" s="57" t="s">
        <v>75</v>
      </c>
      <c r="L18" s="49"/>
    </row>
    <row r="19" spans="1:15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61"/>
      <c r="K19" s="61"/>
      <c r="L19" s="59"/>
    </row>
    <row r="20" spans="1:15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30"/>
      <c r="K20" s="30"/>
      <c r="L20" s="14"/>
      <c r="M20" s="29"/>
      <c r="N20" s="29"/>
      <c r="O20" s="29"/>
    </row>
    <row r="21" spans="1:15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SUM(E25,E29,E33,E37,E41,E45,E49,E53,E57,E61,E65,E69,E73,E77)</f>
        <v>1491</v>
      </c>
      <c r="F21" s="25">
        <f>SUM(F25,F29,F33,F37,F41,F45,F49,F53,F57,F61,F65,F69,F73,F77)</f>
        <v>792</v>
      </c>
      <c r="G21" s="25">
        <f>SUM(G25,G29,G33,G37,G41,G45,G49,G53,G57,G61,G65,G69,G73,G77)</f>
        <v>699</v>
      </c>
      <c r="H21" s="23"/>
      <c r="I21" s="25">
        <f>SUM(I25,I29,I33,I37,I41,I45,I49,I53,I57,I61,I65,I69,I73,I77)</f>
        <v>1520</v>
      </c>
      <c r="J21" s="25">
        <f>SUM(J25,J29,J33,J37,J41,J45,J49,J53,J57,J61,J65,J69,J73,J77)</f>
        <v>821</v>
      </c>
      <c r="K21" s="25">
        <f>SUM(K25,K29,K33,K37,K41,K45,K49,K53,K57,K61,K65,K69,K73,K77)</f>
        <v>699</v>
      </c>
      <c r="L21" s="14"/>
    </row>
    <row r="22" spans="1:15" ht="15" customHeight="1" x14ac:dyDescent="0.25">
      <c r="B22" s="26"/>
      <c r="C22" s="26"/>
      <c r="D22" s="24">
        <v>2023</v>
      </c>
      <c r="E22" s="25">
        <f>SUM(E26,E30,E34,E38,E42,E46,E50,E54,E58,E62,E66,E70,E74,E78)</f>
        <v>1694</v>
      </c>
      <c r="F22" s="25">
        <f t="shared" ref="F22" si="0">SUM(F26,F30,F34,F38,F42,F46,F50,F54,F58,F62,F66,F70,F74,F78)</f>
        <v>652</v>
      </c>
      <c r="G22" s="25">
        <f t="shared" ref="G22" si="1">SUM(G26,G30,G34,G38,G42,G46,G50,G54,G58,G62,G66,G70,G74,G78)</f>
        <v>1042</v>
      </c>
      <c r="H22" s="23"/>
      <c r="I22" s="25">
        <f t="shared" ref="I22:J23" si="2">SUM(I26,I30,I34,I38,I42,I46,I50,I54,I58,I62,I66,I70,I74,I78)</f>
        <v>1731</v>
      </c>
      <c r="J22" s="25">
        <f t="shared" si="2"/>
        <v>689</v>
      </c>
      <c r="K22" s="25">
        <f t="shared" ref="K22" si="3">SUM(K26,K30,K34,K38,K42,K46,K50,K54,K58,K62,K66,K70,K74,K78)</f>
        <v>1042</v>
      </c>
    </row>
    <row r="23" spans="1:15" ht="15" customHeight="1" x14ac:dyDescent="0.25">
      <c r="B23" s="26"/>
      <c r="C23" s="26"/>
      <c r="D23" s="24">
        <v>2024</v>
      </c>
      <c r="E23" s="25">
        <f>SUM(E27,E31,E35,E39,E43,E47,E51,E55,E59,E63,E67,E71,E75,E79)</f>
        <v>1899</v>
      </c>
      <c r="F23" s="25">
        <f t="shared" ref="F23" si="4">SUM(F27,F31,F35,F39,F43,F47,F51,F55,F59,F63,F67,F71,F75,F79)</f>
        <v>552</v>
      </c>
      <c r="G23" s="25">
        <f t="shared" ref="G23" si="5">SUM(G27,G31,G35,G39,G43,G47,G51,G55,G59,G63,G67,G71,G75,G79)</f>
        <v>1347</v>
      </c>
      <c r="H23" s="23"/>
      <c r="I23" s="25">
        <f t="shared" si="2"/>
        <v>1915</v>
      </c>
      <c r="J23" s="25">
        <f t="shared" si="2"/>
        <v>568</v>
      </c>
      <c r="K23" s="25">
        <f t="shared" ref="K23" si="6">SUM(K27,K31,K35,K39,K43,K47,K51,K55,K59,K63,K67,K71,K75,K79)</f>
        <v>1347</v>
      </c>
      <c r="M23" s="17"/>
    </row>
    <row r="24" spans="1:15" ht="8.1" customHeight="1" x14ac:dyDescent="0.25">
      <c r="D24" s="24"/>
      <c r="E24" s="23"/>
      <c r="F24" s="23"/>
      <c r="G24" s="23"/>
      <c r="H24" s="23"/>
      <c r="I24" s="23"/>
      <c r="J24" s="23"/>
      <c r="K24" s="23"/>
      <c r="M24" s="17"/>
    </row>
    <row r="25" spans="1:15" ht="15" customHeight="1" x14ac:dyDescent="0.25">
      <c r="B25" s="3" t="s">
        <v>16</v>
      </c>
      <c r="D25" s="2">
        <v>2022</v>
      </c>
      <c r="E25" s="20">
        <f>SUM(F25:G25)</f>
        <v>128</v>
      </c>
      <c r="F25" s="15">
        <v>56</v>
      </c>
      <c r="G25" s="15">
        <v>72</v>
      </c>
      <c r="H25" s="15"/>
      <c r="I25" s="20">
        <f>SUM(J25:K25)</f>
        <v>128</v>
      </c>
      <c r="J25" s="15">
        <v>56</v>
      </c>
      <c r="K25" s="15">
        <v>72</v>
      </c>
      <c r="M25" s="17"/>
    </row>
    <row r="26" spans="1:15" ht="15" customHeight="1" x14ac:dyDescent="0.25">
      <c r="D26" s="2">
        <v>2023</v>
      </c>
      <c r="E26" s="20">
        <f>SUM(F26:G26)</f>
        <v>157</v>
      </c>
      <c r="F26" s="15">
        <v>56</v>
      </c>
      <c r="G26" s="15">
        <v>101</v>
      </c>
      <c r="H26" s="15"/>
      <c r="I26" s="20">
        <f>SUM(J26:K26)</f>
        <v>157</v>
      </c>
      <c r="J26" s="15">
        <v>56</v>
      </c>
      <c r="K26" s="15">
        <v>101</v>
      </c>
      <c r="M26" s="17"/>
    </row>
    <row r="27" spans="1:15" ht="15" customHeight="1" x14ac:dyDescent="0.25">
      <c r="D27" s="2">
        <v>2024</v>
      </c>
      <c r="E27" s="20">
        <f>SUM(F27:G27)</f>
        <v>223</v>
      </c>
      <c r="F27" s="15">
        <v>64</v>
      </c>
      <c r="G27" s="15">
        <v>159</v>
      </c>
      <c r="H27" s="15"/>
      <c r="I27" s="20">
        <f>SUM(J27:K27)</f>
        <v>223</v>
      </c>
      <c r="J27" s="15">
        <v>64</v>
      </c>
      <c r="K27" s="15">
        <v>159</v>
      </c>
      <c r="M27" s="17"/>
    </row>
    <row r="28" spans="1:15" ht="8.1" customHeight="1" x14ac:dyDescent="0.25">
      <c r="D28" s="19"/>
      <c r="E28" s="18"/>
      <c r="F28" s="18"/>
      <c r="G28" s="18"/>
      <c r="H28" s="18"/>
      <c r="I28" s="18"/>
      <c r="J28" s="18"/>
      <c r="K28" s="18"/>
      <c r="M28" s="17"/>
    </row>
    <row r="29" spans="1:15" ht="15" customHeight="1" x14ac:dyDescent="0.25">
      <c r="B29" s="3" t="s">
        <v>15</v>
      </c>
      <c r="D29" s="2">
        <v>2022</v>
      </c>
      <c r="E29" s="20">
        <f>SUM(F29:G29)</f>
        <v>142</v>
      </c>
      <c r="F29" s="15">
        <v>69</v>
      </c>
      <c r="G29" s="15">
        <v>73</v>
      </c>
      <c r="H29" s="15"/>
      <c r="I29" s="20">
        <f>SUM(J29:K29)</f>
        <v>142</v>
      </c>
      <c r="J29" s="15">
        <v>69</v>
      </c>
      <c r="K29" s="15">
        <v>73</v>
      </c>
      <c r="M29" s="17"/>
    </row>
    <row r="30" spans="1:15" ht="15" customHeight="1" x14ac:dyDescent="0.25">
      <c r="D30" s="2">
        <v>2023</v>
      </c>
      <c r="E30" s="20">
        <f>SUM(F30:G30)</f>
        <v>166</v>
      </c>
      <c r="F30" s="15">
        <v>49</v>
      </c>
      <c r="G30" s="15">
        <v>117</v>
      </c>
      <c r="H30" s="15"/>
      <c r="I30" s="20">
        <f>SUM(J30:K30)</f>
        <v>166</v>
      </c>
      <c r="J30" s="15">
        <v>49</v>
      </c>
      <c r="K30" s="15">
        <v>117</v>
      </c>
      <c r="M30" s="17"/>
    </row>
    <row r="31" spans="1:15" ht="15" customHeight="1" x14ac:dyDescent="0.25">
      <c r="D31" s="2">
        <v>2024</v>
      </c>
      <c r="E31" s="20">
        <f>SUM(F31:G31)</f>
        <v>134</v>
      </c>
      <c r="F31" s="15">
        <v>41</v>
      </c>
      <c r="G31" s="15">
        <v>93</v>
      </c>
      <c r="H31" s="15"/>
      <c r="I31" s="20">
        <f>SUM(J31:K31)</f>
        <v>134</v>
      </c>
      <c r="J31" s="15">
        <v>41</v>
      </c>
      <c r="K31" s="15">
        <v>93</v>
      </c>
      <c r="M31" s="17"/>
    </row>
    <row r="32" spans="1:15" ht="8.1" customHeight="1" x14ac:dyDescent="0.25">
      <c r="D32" s="19"/>
      <c r="E32" s="18"/>
      <c r="F32" s="18"/>
      <c r="G32" s="18"/>
      <c r="H32" s="18"/>
      <c r="I32" s="18"/>
      <c r="J32" s="18"/>
      <c r="K32" s="18"/>
      <c r="M32" s="17"/>
    </row>
    <row r="33" spans="1:13" ht="15" customHeight="1" x14ac:dyDescent="0.25">
      <c r="B33" s="3" t="s">
        <v>14</v>
      </c>
      <c r="D33" s="2">
        <v>2022</v>
      </c>
      <c r="E33" s="20">
        <f>SUM(F33:G33)</f>
        <v>87</v>
      </c>
      <c r="F33" s="15">
        <v>46</v>
      </c>
      <c r="G33" s="15">
        <v>41</v>
      </c>
      <c r="H33" s="15"/>
      <c r="I33" s="20">
        <f>SUM(J33:K33)</f>
        <v>87</v>
      </c>
      <c r="J33" s="15">
        <v>46</v>
      </c>
      <c r="K33" s="15">
        <v>41</v>
      </c>
      <c r="M33" s="17"/>
    </row>
    <row r="34" spans="1:13" ht="15" customHeight="1" x14ac:dyDescent="0.25">
      <c r="D34" s="2">
        <v>2023</v>
      </c>
      <c r="E34" s="20">
        <f>SUM(F34:G34)</f>
        <v>116</v>
      </c>
      <c r="F34" s="15">
        <v>49</v>
      </c>
      <c r="G34" s="15">
        <v>67</v>
      </c>
      <c r="H34" s="15"/>
      <c r="I34" s="20">
        <f>SUM(J34:K34)</f>
        <v>116</v>
      </c>
      <c r="J34" s="15">
        <v>49</v>
      </c>
      <c r="K34" s="15">
        <v>67</v>
      </c>
      <c r="M34" s="17"/>
    </row>
    <row r="35" spans="1:13" ht="15" customHeight="1" x14ac:dyDescent="0.25">
      <c r="D35" s="2">
        <v>2024</v>
      </c>
      <c r="E35" s="20">
        <f>SUM(F35:G35)</f>
        <v>147</v>
      </c>
      <c r="F35" s="15">
        <v>31</v>
      </c>
      <c r="G35" s="15">
        <v>116</v>
      </c>
      <c r="H35" s="15"/>
      <c r="I35" s="20">
        <f>SUM(J35:K35)</f>
        <v>147</v>
      </c>
      <c r="J35" s="15">
        <v>31</v>
      </c>
      <c r="K35" s="15">
        <v>116</v>
      </c>
      <c r="M35" s="17"/>
    </row>
    <row r="36" spans="1:13" ht="8.1" customHeight="1" x14ac:dyDescent="0.25">
      <c r="D36" s="19"/>
      <c r="E36" s="18"/>
      <c r="F36" s="18"/>
      <c r="G36" s="18"/>
      <c r="H36" s="18"/>
      <c r="I36" s="18"/>
      <c r="J36" s="18"/>
      <c r="K36" s="18"/>
      <c r="M36" s="17"/>
    </row>
    <row r="37" spans="1:13" ht="15" customHeight="1" x14ac:dyDescent="0.25">
      <c r="B37" s="3" t="s">
        <v>13</v>
      </c>
      <c r="D37" s="2">
        <v>2022</v>
      </c>
      <c r="E37" s="20">
        <f>SUM(F37:G37)</f>
        <v>51</v>
      </c>
      <c r="F37" s="15">
        <v>28</v>
      </c>
      <c r="G37" s="15">
        <v>23</v>
      </c>
      <c r="H37" s="15"/>
      <c r="I37" s="20">
        <f>SUM(J37:K37)</f>
        <v>51</v>
      </c>
      <c r="J37" s="15">
        <v>28</v>
      </c>
      <c r="K37" s="15">
        <v>23</v>
      </c>
      <c r="M37" s="17"/>
    </row>
    <row r="38" spans="1:13" ht="15" customHeight="1" x14ac:dyDescent="0.25">
      <c r="D38" s="2">
        <v>2023</v>
      </c>
      <c r="E38" s="20">
        <f>SUM(F38:G38)</f>
        <v>69</v>
      </c>
      <c r="F38" s="15">
        <v>28</v>
      </c>
      <c r="G38" s="15">
        <v>41</v>
      </c>
      <c r="H38" s="15"/>
      <c r="I38" s="20">
        <f>SUM(J38:K38)</f>
        <v>69</v>
      </c>
      <c r="J38" s="15">
        <v>28</v>
      </c>
      <c r="K38" s="15">
        <v>41</v>
      </c>
      <c r="M38" s="17"/>
    </row>
    <row r="39" spans="1:13" s="3" customFormat="1" ht="15" customHeight="1" x14ac:dyDescent="0.25">
      <c r="A39" s="1"/>
      <c r="D39" s="2">
        <v>2024</v>
      </c>
      <c r="E39" s="20">
        <f>SUM(F39:G39)</f>
        <v>64</v>
      </c>
      <c r="F39" s="15">
        <v>14</v>
      </c>
      <c r="G39" s="15">
        <v>50</v>
      </c>
      <c r="H39" s="15"/>
      <c r="I39" s="20">
        <f>SUM(J39:K39)</f>
        <v>64</v>
      </c>
      <c r="J39" s="15">
        <v>14</v>
      </c>
      <c r="K39" s="15">
        <v>50</v>
      </c>
      <c r="L39" s="1"/>
      <c r="M39" s="17"/>
    </row>
    <row r="40" spans="1:13" ht="8.1" customHeight="1" x14ac:dyDescent="0.25">
      <c r="D40" s="19"/>
      <c r="E40" s="18"/>
      <c r="F40" s="18"/>
      <c r="G40" s="18"/>
      <c r="H40" s="18"/>
      <c r="I40" s="18"/>
      <c r="J40" s="18"/>
      <c r="K40" s="18"/>
      <c r="M40" s="17"/>
    </row>
    <row r="41" spans="1:13" ht="15" customHeight="1" x14ac:dyDescent="0.25">
      <c r="A41" s="3"/>
      <c r="B41" s="3" t="s">
        <v>12</v>
      </c>
      <c r="D41" s="2">
        <v>2022</v>
      </c>
      <c r="E41" s="20">
        <f>SUM(F41:G41)</f>
        <v>57</v>
      </c>
      <c r="F41" s="15">
        <v>26</v>
      </c>
      <c r="G41" s="15">
        <v>31</v>
      </c>
      <c r="H41" s="15"/>
      <c r="I41" s="20">
        <f>SUM(J41:K41)</f>
        <v>57</v>
      </c>
      <c r="J41" s="15">
        <v>26</v>
      </c>
      <c r="K41" s="15">
        <v>31</v>
      </c>
      <c r="M41" s="17"/>
    </row>
    <row r="42" spans="1:13" ht="15" customHeight="1" x14ac:dyDescent="0.25">
      <c r="D42" s="2">
        <v>2023</v>
      </c>
      <c r="E42" s="20">
        <f>SUM(F42:G42)</f>
        <v>57</v>
      </c>
      <c r="F42" s="15">
        <v>20</v>
      </c>
      <c r="G42" s="15">
        <v>37</v>
      </c>
      <c r="H42" s="15"/>
      <c r="I42" s="20">
        <f>SUM(J42:K42)</f>
        <v>57</v>
      </c>
      <c r="J42" s="15">
        <v>20</v>
      </c>
      <c r="K42" s="15">
        <v>37</v>
      </c>
      <c r="M42" s="17"/>
    </row>
    <row r="43" spans="1:13" ht="15" customHeight="1" x14ac:dyDescent="0.25">
      <c r="D43" s="2">
        <v>2024</v>
      </c>
      <c r="E43" s="20">
        <f>SUM(F43:G43)</f>
        <v>61</v>
      </c>
      <c r="F43" s="15">
        <v>19</v>
      </c>
      <c r="G43" s="15">
        <v>42</v>
      </c>
      <c r="H43" s="15"/>
      <c r="I43" s="20">
        <f>SUM(J43:K43)</f>
        <v>61</v>
      </c>
      <c r="J43" s="15">
        <v>19</v>
      </c>
      <c r="K43" s="15">
        <v>42</v>
      </c>
      <c r="M43" s="17"/>
    </row>
    <row r="44" spans="1:13" ht="8.1" customHeight="1" x14ac:dyDescent="0.25">
      <c r="D44" s="19"/>
      <c r="E44" s="18"/>
      <c r="F44" s="18"/>
      <c r="G44" s="18"/>
      <c r="H44" s="18"/>
      <c r="I44" s="18"/>
      <c r="J44" s="18"/>
      <c r="K44" s="18"/>
      <c r="M44" s="17"/>
    </row>
    <row r="45" spans="1:13" ht="15" customHeight="1" x14ac:dyDescent="0.25">
      <c r="B45" s="3" t="s">
        <v>11</v>
      </c>
      <c r="D45" s="2">
        <v>2022</v>
      </c>
      <c r="E45" s="20">
        <f>SUM(F45:G45)</f>
        <v>93</v>
      </c>
      <c r="F45" s="15">
        <v>46</v>
      </c>
      <c r="G45" s="15">
        <v>47</v>
      </c>
      <c r="H45" s="15"/>
      <c r="I45" s="20">
        <f>SUM(J45:K45)</f>
        <v>93</v>
      </c>
      <c r="J45" s="15">
        <v>46</v>
      </c>
      <c r="K45" s="15">
        <v>47</v>
      </c>
      <c r="M45" s="17"/>
    </row>
    <row r="46" spans="1:13" ht="15" customHeight="1" x14ac:dyDescent="0.25">
      <c r="D46" s="2">
        <v>2023</v>
      </c>
      <c r="E46" s="20">
        <f>SUM(F46:G46)</f>
        <v>101</v>
      </c>
      <c r="F46" s="15">
        <v>41</v>
      </c>
      <c r="G46" s="15">
        <v>60</v>
      </c>
      <c r="H46" s="15"/>
      <c r="I46" s="20">
        <f>SUM(J46:K46)</f>
        <v>101</v>
      </c>
      <c r="J46" s="15">
        <v>41</v>
      </c>
      <c r="K46" s="15">
        <v>60</v>
      </c>
      <c r="M46" s="17"/>
    </row>
    <row r="47" spans="1:13" ht="15" customHeight="1" x14ac:dyDescent="0.25">
      <c r="D47" s="2">
        <v>2024</v>
      </c>
      <c r="E47" s="20">
        <f>SUM(F47:G47)</f>
        <v>87</v>
      </c>
      <c r="F47" s="15">
        <v>30</v>
      </c>
      <c r="G47" s="15">
        <v>57</v>
      </c>
      <c r="H47" s="15"/>
      <c r="I47" s="20">
        <f>SUM(J47:K47)</f>
        <v>87</v>
      </c>
      <c r="J47" s="15">
        <v>30</v>
      </c>
      <c r="K47" s="15">
        <v>57</v>
      </c>
      <c r="M47" s="17"/>
    </row>
    <row r="48" spans="1:13" ht="8.1" customHeight="1" x14ac:dyDescent="0.25">
      <c r="D48" s="19"/>
      <c r="E48" s="18"/>
      <c r="F48" s="18"/>
      <c r="G48" s="18"/>
      <c r="H48" s="18"/>
      <c r="I48" s="18"/>
      <c r="J48" s="18"/>
      <c r="K48" s="18"/>
      <c r="M48" s="17"/>
    </row>
    <row r="49" spans="2:16" ht="15" customHeight="1" x14ac:dyDescent="0.25">
      <c r="B49" s="3" t="s">
        <v>10</v>
      </c>
      <c r="D49" s="2">
        <v>2022</v>
      </c>
      <c r="E49" s="20">
        <f>SUM(F49:G49)</f>
        <v>84</v>
      </c>
      <c r="F49" s="15">
        <v>40</v>
      </c>
      <c r="G49" s="15">
        <v>44</v>
      </c>
      <c r="H49" s="15"/>
      <c r="I49" s="20">
        <f>SUM(J49:K49)</f>
        <v>84</v>
      </c>
      <c r="J49" s="15">
        <v>40</v>
      </c>
      <c r="K49" s="15">
        <v>44</v>
      </c>
      <c r="M49" s="17"/>
    </row>
    <row r="50" spans="2:16" ht="15" customHeight="1" x14ac:dyDescent="0.25">
      <c r="D50" s="2">
        <v>2023</v>
      </c>
      <c r="E50" s="20">
        <f>SUM(F50:G50)</f>
        <v>93</v>
      </c>
      <c r="F50" s="15">
        <v>37</v>
      </c>
      <c r="G50" s="15">
        <v>56</v>
      </c>
      <c r="H50" s="15"/>
      <c r="I50" s="20">
        <f>SUM(J50:K50)</f>
        <v>93</v>
      </c>
      <c r="J50" s="15">
        <v>37</v>
      </c>
      <c r="K50" s="15">
        <v>56</v>
      </c>
      <c r="M50" s="17"/>
    </row>
    <row r="51" spans="2:16" ht="15" customHeight="1" x14ac:dyDescent="0.25">
      <c r="D51" s="2">
        <v>2024</v>
      </c>
      <c r="E51" s="20">
        <f>SUM(F51:G51)</f>
        <v>136</v>
      </c>
      <c r="F51" s="15">
        <v>43</v>
      </c>
      <c r="G51" s="15">
        <v>93</v>
      </c>
      <c r="H51" s="15"/>
      <c r="I51" s="20">
        <f>SUM(J51:K51)</f>
        <v>136</v>
      </c>
      <c r="J51" s="15">
        <v>43</v>
      </c>
      <c r="K51" s="15">
        <v>93</v>
      </c>
      <c r="M51" s="17"/>
    </row>
    <row r="52" spans="2:16" ht="8.1" customHeight="1" x14ac:dyDescent="0.25">
      <c r="D52" s="19"/>
      <c r="E52" s="18"/>
      <c r="F52" s="18"/>
      <c r="G52" s="18"/>
      <c r="H52" s="18"/>
      <c r="I52" s="18"/>
      <c r="J52" s="18"/>
      <c r="K52" s="18"/>
      <c r="M52" s="17"/>
    </row>
    <row r="53" spans="2:16" ht="15" customHeight="1" x14ac:dyDescent="0.25">
      <c r="B53" s="3" t="s">
        <v>9</v>
      </c>
      <c r="D53" s="2">
        <v>2022</v>
      </c>
      <c r="E53" s="20">
        <f>SUM(F53:G53)</f>
        <v>28</v>
      </c>
      <c r="F53" s="15">
        <v>9</v>
      </c>
      <c r="G53" s="15">
        <v>19</v>
      </c>
      <c r="H53" s="15"/>
      <c r="I53" s="20">
        <f>SUM(J53:K53)</f>
        <v>28</v>
      </c>
      <c r="J53" s="15">
        <v>9</v>
      </c>
      <c r="K53" s="15">
        <v>19</v>
      </c>
      <c r="M53" s="17"/>
    </row>
    <row r="54" spans="2:16" ht="15" customHeight="1" x14ac:dyDescent="0.25">
      <c r="D54" s="2">
        <v>2023</v>
      </c>
      <c r="E54" s="20">
        <f>SUM(F54:G54)</f>
        <v>24</v>
      </c>
      <c r="F54" s="15">
        <v>4</v>
      </c>
      <c r="G54" s="15">
        <v>20</v>
      </c>
      <c r="H54" s="15"/>
      <c r="I54" s="20">
        <f>SUM(J54:K54)</f>
        <v>24</v>
      </c>
      <c r="J54" s="15">
        <v>4</v>
      </c>
      <c r="K54" s="15">
        <v>20</v>
      </c>
      <c r="M54" s="17"/>
    </row>
    <row r="55" spans="2:16" ht="15" customHeight="1" x14ac:dyDescent="0.25">
      <c r="D55" s="2">
        <v>2024</v>
      </c>
      <c r="E55" s="20">
        <f>SUM(F55:G55)</f>
        <v>30</v>
      </c>
      <c r="F55" s="15">
        <v>5</v>
      </c>
      <c r="G55" s="15">
        <v>25</v>
      </c>
      <c r="H55" s="15"/>
      <c r="I55" s="20">
        <f>SUM(J55:K55)</f>
        <v>30</v>
      </c>
      <c r="J55" s="15">
        <v>5</v>
      </c>
      <c r="K55" s="15">
        <v>25</v>
      </c>
      <c r="M55" s="17"/>
    </row>
    <row r="56" spans="2:16" ht="8.1" customHeight="1" x14ac:dyDescent="0.25">
      <c r="D56" s="19"/>
      <c r="E56" s="18"/>
      <c r="F56" s="18"/>
      <c r="G56" s="18"/>
      <c r="H56" s="18"/>
      <c r="I56" s="18"/>
      <c r="J56" s="18"/>
      <c r="K56" s="18"/>
      <c r="M56" s="17"/>
    </row>
    <row r="57" spans="2:16" ht="15" customHeight="1" x14ac:dyDescent="0.25">
      <c r="B57" s="3" t="s">
        <v>8</v>
      </c>
      <c r="D57" s="2">
        <v>2022</v>
      </c>
      <c r="E57" s="20">
        <f>SUM(F57:G57)</f>
        <v>111</v>
      </c>
      <c r="F57" s="15">
        <v>76</v>
      </c>
      <c r="G57" s="15">
        <v>35</v>
      </c>
      <c r="H57" s="15"/>
      <c r="I57" s="20">
        <f>SUM(J57:K57)</f>
        <v>118</v>
      </c>
      <c r="J57" s="15">
        <v>83</v>
      </c>
      <c r="K57" s="15">
        <v>35</v>
      </c>
      <c r="M57" s="17"/>
    </row>
    <row r="58" spans="2:16" ht="15" customHeight="1" x14ac:dyDescent="0.25">
      <c r="D58" s="2">
        <v>2023</v>
      </c>
      <c r="E58" s="20">
        <f>SUM(F58:G58)</f>
        <v>87</v>
      </c>
      <c r="F58" s="15">
        <v>30</v>
      </c>
      <c r="G58" s="15">
        <v>57</v>
      </c>
      <c r="H58" s="15"/>
      <c r="I58" s="20">
        <f>SUM(J58:K58)</f>
        <v>96</v>
      </c>
      <c r="J58" s="15">
        <v>39</v>
      </c>
      <c r="K58" s="15">
        <v>57</v>
      </c>
      <c r="M58" s="17"/>
    </row>
    <row r="59" spans="2:16" ht="15" customHeight="1" x14ac:dyDescent="0.25">
      <c r="D59" s="2">
        <v>2024</v>
      </c>
      <c r="E59" s="20">
        <f>SUM(F59:G59)</f>
        <v>99</v>
      </c>
      <c r="F59" s="15">
        <v>33</v>
      </c>
      <c r="G59" s="15">
        <v>66</v>
      </c>
      <c r="H59" s="15"/>
      <c r="I59" s="20">
        <f>SUM(J59:K59)</f>
        <v>103</v>
      </c>
      <c r="J59" s="15">
        <v>37</v>
      </c>
      <c r="K59" s="15">
        <v>66</v>
      </c>
      <c r="M59" s="17"/>
    </row>
    <row r="60" spans="2:16" ht="8.1" customHeight="1" x14ac:dyDescent="0.25">
      <c r="D60" s="19"/>
      <c r="E60" s="18"/>
      <c r="F60" s="18"/>
      <c r="G60" s="18"/>
      <c r="H60" s="18"/>
      <c r="I60" s="18"/>
      <c r="J60" s="18"/>
      <c r="K60" s="18"/>
      <c r="M60" s="17"/>
    </row>
    <row r="61" spans="2:16" ht="15" customHeight="1" x14ac:dyDescent="0.25">
      <c r="B61" s="3" t="s">
        <v>7</v>
      </c>
      <c r="D61" s="2">
        <v>2022</v>
      </c>
      <c r="E61" s="20">
        <f>SUM(F61:G61)</f>
        <v>151</v>
      </c>
      <c r="F61" s="15">
        <v>91</v>
      </c>
      <c r="G61" s="15">
        <v>60</v>
      </c>
      <c r="H61" s="15"/>
      <c r="I61" s="20">
        <f>SUM(J61:K61)</f>
        <v>158</v>
      </c>
      <c r="J61" s="15">
        <v>98</v>
      </c>
      <c r="K61" s="15">
        <v>60</v>
      </c>
      <c r="M61" s="17"/>
      <c r="N61" s="18"/>
      <c r="O61" s="21"/>
      <c r="P61" s="22"/>
    </row>
    <row r="62" spans="2:16" ht="15" customHeight="1" x14ac:dyDescent="0.25">
      <c r="D62" s="2">
        <v>2023</v>
      </c>
      <c r="E62" s="20">
        <f>SUM(F62:G62)</f>
        <v>195</v>
      </c>
      <c r="F62" s="15">
        <v>84</v>
      </c>
      <c r="G62" s="15">
        <v>111</v>
      </c>
      <c r="H62" s="15"/>
      <c r="I62" s="20">
        <f>SUM(J62:K62)</f>
        <v>204</v>
      </c>
      <c r="J62" s="15">
        <v>93</v>
      </c>
      <c r="K62" s="15">
        <v>111</v>
      </c>
      <c r="M62" s="17"/>
      <c r="N62" s="18"/>
      <c r="O62" s="21"/>
      <c r="P62" s="21"/>
    </row>
    <row r="63" spans="2:16" ht="15" customHeight="1" x14ac:dyDescent="0.25">
      <c r="D63" s="2">
        <v>2024</v>
      </c>
      <c r="E63" s="20">
        <f>SUM(F63:G63)</f>
        <v>232</v>
      </c>
      <c r="F63" s="15">
        <v>73</v>
      </c>
      <c r="G63" s="15">
        <v>159</v>
      </c>
      <c r="H63" s="15"/>
      <c r="I63" s="20">
        <f>SUM(J63:K63)</f>
        <v>236</v>
      </c>
      <c r="J63" s="15">
        <v>77</v>
      </c>
      <c r="K63" s="15">
        <v>159</v>
      </c>
      <c r="M63" s="17"/>
    </row>
    <row r="64" spans="2:16" ht="8.1" customHeight="1" x14ac:dyDescent="0.25">
      <c r="D64" s="19"/>
      <c r="E64" s="18"/>
      <c r="F64" s="18"/>
      <c r="G64" s="18"/>
      <c r="H64" s="18"/>
      <c r="I64" s="18"/>
      <c r="J64" s="18"/>
      <c r="K64" s="18"/>
      <c r="M64" s="17"/>
    </row>
    <row r="65" spans="1:13" ht="15" customHeight="1" x14ac:dyDescent="0.25">
      <c r="B65" s="3" t="s">
        <v>6</v>
      </c>
      <c r="D65" s="2">
        <v>2022</v>
      </c>
      <c r="E65" s="20">
        <f>SUM(F65:G65)</f>
        <v>107</v>
      </c>
      <c r="F65" s="15">
        <v>50</v>
      </c>
      <c r="G65" s="15">
        <v>57</v>
      </c>
      <c r="H65" s="15"/>
      <c r="I65" s="20">
        <f>SUM(J65:K65)</f>
        <v>107</v>
      </c>
      <c r="J65" s="15">
        <v>50</v>
      </c>
      <c r="K65" s="15">
        <v>57</v>
      </c>
      <c r="M65" s="17"/>
    </row>
    <row r="66" spans="1:13" ht="15" customHeight="1" x14ac:dyDescent="0.25">
      <c r="D66" s="2">
        <v>2023</v>
      </c>
      <c r="E66" s="20">
        <f>SUM(F66:G66)</f>
        <v>111</v>
      </c>
      <c r="F66" s="15">
        <v>33</v>
      </c>
      <c r="G66" s="15">
        <v>78</v>
      </c>
      <c r="H66" s="15"/>
      <c r="I66" s="20">
        <f>SUM(J66:K66)</f>
        <v>111</v>
      </c>
      <c r="J66" s="15">
        <v>33</v>
      </c>
      <c r="K66" s="15">
        <v>78</v>
      </c>
      <c r="M66" s="17"/>
    </row>
    <row r="67" spans="1:13" ht="15" customHeight="1" x14ac:dyDescent="0.25">
      <c r="D67" s="2">
        <v>2024</v>
      </c>
      <c r="E67" s="20">
        <f>SUM(F67:G67)</f>
        <v>139</v>
      </c>
      <c r="F67" s="15">
        <v>40</v>
      </c>
      <c r="G67" s="15">
        <v>99</v>
      </c>
      <c r="H67" s="15"/>
      <c r="I67" s="20">
        <f>SUM(J67:K67)</f>
        <v>139</v>
      </c>
      <c r="J67" s="15">
        <v>40</v>
      </c>
      <c r="K67" s="15">
        <v>99</v>
      </c>
      <c r="M67" s="17"/>
    </row>
    <row r="68" spans="1:13" ht="8.1" customHeight="1" x14ac:dyDescent="0.25">
      <c r="D68" s="19"/>
      <c r="E68" s="18"/>
      <c r="F68" s="18"/>
      <c r="G68" s="18"/>
      <c r="H68" s="18"/>
      <c r="I68" s="18"/>
      <c r="J68" s="18"/>
      <c r="K68" s="18"/>
      <c r="M68" s="17"/>
    </row>
    <row r="69" spans="1:13" ht="15" customHeight="1" x14ac:dyDescent="0.25">
      <c r="B69" s="3" t="s">
        <v>5</v>
      </c>
      <c r="D69" s="2">
        <v>2022</v>
      </c>
      <c r="E69" s="20">
        <f>SUM(F69:G69)</f>
        <v>325</v>
      </c>
      <c r="F69" s="15">
        <v>178</v>
      </c>
      <c r="G69" s="15">
        <v>147</v>
      </c>
      <c r="H69" s="15"/>
      <c r="I69" s="20">
        <f>SUM(J69:K69)</f>
        <v>333</v>
      </c>
      <c r="J69" s="15">
        <v>186</v>
      </c>
      <c r="K69" s="15">
        <v>147</v>
      </c>
      <c r="M69" s="17"/>
    </row>
    <row r="70" spans="1:13" ht="15" customHeight="1" x14ac:dyDescent="0.25">
      <c r="D70" s="2">
        <v>2023</v>
      </c>
      <c r="E70" s="20">
        <f>SUM(F70:G70)</f>
        <v>346</v>
      </c>
      <c r="F70" s="15">
        <v>142</v>
      </c>
      <c r="G70" s="15">
        <v>204</v>
      </c>
      <c r="H70" s="15"/>
      <c r="I70" s="20">
        <f>SUM(J70:K70)</f>
        <v>356</v>
      </c>
      <c r="J70" s="15">
        <v>152</v>
      </c>
      <c r="K70" s="15">
        <v>204</v>
      </c>
      <c r="M70" s="17"/>
    </row>
    <row r="71" spans="1:13" ht="15" customHeight="1" x14ac:dyDescent="0.25">
      <c r="D71" s="2">
        <v>2024</v>
      </c>
      <c r="E71" s="20">
        <f>SUM(F71:G71)</f>
        <v>359</v>
      </c>
      <c r="F71" s="15">
        <v>109</v>
      </c>
      <c r="G71" s="15">
        <v>250</v>
      </c>
      <c r="H71" s="15"/>
      <c r="I71" s="20">
        <f>SUM(J71:K71)</f>
        <v>363</v>
      </c>
      <c r="J71" s="15">
        <v>113</v>
      </c>
      <c r="K71" s="15">
        <v>250</v>
      </c>
      <c r="M71" s="17"/>
    </row>
    <row r="72" spans="1:13" ht="8.1" customHeight="1" x14ac:dyDescent="0.25">
      <c r="D72" s="19"/>
      <c r="E72" s="18"/>
      <c r="F72" s="18"/>
      <c r="G72" s="18"/>
      <c r="H72" s="18"/>
      <c r="I72" s="18"/>
      <c r="J72" s="18"/>
      <c r="K72" s="18"/>
      <c r="M72" s="17"/>
    </row>
    <row r="73" spans="1:13" ht="15" customHeight="1" x14ac:dyDescent="0.25">
      <c r="B73" s="3" t="s">
        <v>4</v>
      </c>
      <c r="D73" s="2">
        <v>2022</v>
      </c>
      <c r="E73" s="20">
        <f>SUM(F73:G73)</f>
        <v>52</v>
      </c>
      <c r="F73" s="15">
        <v>34</v>
      </c>
      <c r="G73" s="15">
        <v>18</v>
      </c>
      <c r="H73" s="15"/>
      <c r="I73" s="20">
        <f>SUM(J73:K73)</f>
        <v>52</v>
      </c>
      <c r="J73" s="15">
        <v>34</v>
      </c>
      <c r="K73" s="15">
        <v>18</v>
      </c>
      <c r="M73" s="17"/>
    </row>
    <row r="74" spans="1:13" ht="15" customHeight="1" x14ac:dyDescent="0.25">
      <c r="D74" s="2">
        <v>2023</v>
      </c>
      <c r="E74" s="20">
        <f>SUM(F74:G74)</f>
        <v>73</v>
      </c>
      <c r="F74" s="15">
        <v>30</v>
      </c>
      <c r="G74" s="15">
        <v>43</v>
      </c>
      <c r="H74" s="15"/>
      <c r="I74" s="20">
        <f>SUM(J74:K74)</f>
        <v>73</v>
      </c>
      <c r="J74" s="15">
        <v>30</v>
      </c>
      <c r="K74" s="15">
        <v>43</v>
      </c>
      <c r="M74" s="17"/>
    </row>
    <row r="75" spans="1:13" ht="15" customHeight="1" x14ac:dyDescent="0.25">
      <c r="D75" s="2">
        <v>2024</v>
      </c>
      <c r="E75" s="20">
        <f>SUM(F75:G75)</f>
        <v>76</v>
      </c>
      <c r="F75" s="15">
        <v>23</v>
      </c>
      <c r="G75" s="15">
        <v>53</v>
      </c>
      <c r="H75" s="15"/>
      <c r="I75" s="20">
        <f>SUM(J75:K75)</f>
        <v>76</v>
      </c>
      <c r="J75" s="15">
        <v>23</v>
      </c>
      <c r="K75" s="15">
        <v>53</v>
      </c>
      <c r="M75" s="17"/>
    </row>
    <row r="76" spans="1:13" ht="8.1" customHeight="1" x14ac:dyDescent="0.25">
      <c r="D76" s="19"/>
      <c r="E76" s="18"/>
      <c r="F76" s="18"/>
      <c r="G76" s="18"/>
      <c r="H76" s="18"/>
      <c r="I76" s="18"/>
      <c r="J76" s="18"/>
      <c r="K76" s="18"/>
      <c r="M76" s="17"/>
    </row>
    <row r="77" spans="1:13" ht="15" customHeight="1" x14ac:dyDescent="0.25">
      <c r="B77" s="3" t="s">
        <v>95</v>
      </c>
      <c r="D77" s="2">
        <v>2022</v>
      </c>
      <c r="E77" s="20">
        <f>SUM(F77:G77)</f>
        <v>75</v>
      </c>
      <c r="F77" s="15">
        <v>43</v>
      </c>
      <c r="G77" s="15">
        <v>32</v>
      </c>
      <c r="H77" s="15"/>
      <c r="I77" s="20">
        <f>SUM(J77:K77)</f>
        <v>82</v>
      </c>
      <c r="J77" s="15">
        <v>50</v>
      </c>
      <c r="K77" s="15">
        <v>32</v>
      </c>
      <c r="M77" s="17"/>
    </row>
    <row r="78" spans="1:13" ht="15" customHeight="1" x14ac:dyDescent="0.25">
      <c r="D78" s="2">
        <v>2023</v>
      </c>
      <c r="E78" s="20">
        <f>SUM(F78:G78)</f>
        <v>99</v>
      </c>
      <c r="F78" s="15">
        <v>49</v>
      </c>
      <c r="G78" s="15">
        <v>50</v>
      </c>
      <c r="H78" s="15"/>
      <c r="I78" s="20">
        <f>SUM(J78:K78)</f>
        <v>108</v>
      </c>
      <c r="J78" s="15">
        <v>58</v>
      </c>
      <c r="K78" s="15">
        <v>50</v>
      </c>
    </row>
    <row r="79" spans="1:13" ht="15" customHeight="1" x14ac:dyDescent="0.25">
      <c r="A79" s="14"/>
      <c r="B79" s="16"/>
      <c r="C79" s="16"/>
      <c r="D79" s="2">
        <v>2024</v>
      </c>
      <c r="E79" s="20">
        <f>SUM(F79:G79)</f>
        <v>112</v>
      </c>
      <c r="F79" s="15">
        <v>27</v>
      </c>
      <c r="G79" s="15">
        <v>85</v>
      </c>
      <c r="H79" s="15"/>
      <c r="I79" s="20">
        <f>SUM(J79:K79)</f>
        <v>116</v>
      </c>
      <c r="J79" s="15">
        <v>31</v>
      </c>
      <c r="K79" s="15">
        <v>85</v>
      </c>
      <c r="L79" s="14"/>
    </row>
    <row r="80" spans="1:13" ht="8.1" customHeight="1" thickBot="1" x14ac:dyDescent="0.3">
      <c r="A80" s="11"/>
      <c r="B80" s="13"/>
      <c r="C80" s="13"/>
      <c r="D80" s="12"/>
      <c r="E80" s="12"/>
      <c r="F80" s="12"/>
      <c r="G80" s="12"/>
      <c r="H80" s="12"/>
      <c r="I80" s="12"/>
      <c r="J80" s="12"/>
      <c r="K80" s="12"/>
      <c r="L80" s="11"/>
    </row>
    <row r="81" spans="1:12" s="9" customFormat="1" x14ac:dyDescent="0.25">
      <c r="A81" s="4"/>
      <c r="B81" s="7"/>
      <c r="C81" s="7"/>
      <c r="D81" s="6"/>
      <c r="E81" s="6"/>
      <c r="F81" s="6"/>
      <c r="G81" s="6"/>
      <c r="H81" s="6"/>
      <c r="I81" s="6"/>
      <c r="J81" s="6"/>
      <c r="K81" s="6"/>
      <c r="L81" s="10" t="s">
        <v>1</v>
      </c>
    </row>
    <row r="82" spans="1:12" s="4" customFormat="1" x14ac:dyDescent="0.25">
      <c r="A82" s="7" t="s">
        <v>96</v>
      </c>
      <c r="C82" s="7"/>
      <c r="D82" s="6"/>
      <c r="E82" s="6"/>
      <c r="F82" s="6"/>
      <c r="G82" s="6"/>
      <c r="H82" s="6"/>
      <c r="I82" s="6"/>
      <c r="J82" s="6"/>
      <c r="K82" s="6"/>
      <c r="L82" s="5" t="s">
        <v>0</v>
      </c>
    </row>
    <row r="83" spans="1:12" x14ac:dyDescent="0.25">
      <c r="A83" s="7" t="s">
        <v>97</v>
      </c>
    </row>
    <row r="84" spans="1:12" x14ac:dyDescent="0.25">
      <c r="A84" s="7" t="s">
        <v>98</v>
      </c>
    </row>
  </sheetData>
  <mergeCells count="5">
    <mergeCell ref="I12:K12"/>
    <mergeCell ref="I13:K13"/>
    <mergeCell ref="E12:G12"/>
    <mergeCell ref="E13:G13"/>
    <mergeCell ref="C9:J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6DDE-5CF2-438F-B77A-B5C60B980A9A}">
  <dimension ref="A1:N87"/>
  <sheetViews>
    <sheetView showGridLines="0" view="pageBreakPreview" topLeftCell="A4" zoomScaleNormal="90" zoomScaleSheetLayoutView="100" workbookViewId="0">
      <selection activeCell="G75" sqref="G75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s="35" customFormat="1" ht="15" customHeight="1" x14ac:dyDescent="0.25">
      <c r="B8" s="38" t="s">
        <v>205</v>
      </c>
      <c r="C8" s="36" t="s">
        <v>208</v>
      </c>
      <c r="D8" s="37"/>
      <c r="E8" s="37"/>
      <c r="F8" s="37"/>
      <c r="G8" s="37"/>
      <c r="H8" s="37"/>
      <c r="I8" s="37"/>
      <c r="J8" s="36"/>
    </row>
    <row r="9" spans="1:13" s="31" customFormat="1" ht="16.5" customHeight="1" x14ac:dyDescent="0.25">
      <c r="B9" s="34" t="s">
        <v>206</v>
      </c>
      <c r="C9" s="76" t="s">
        <v>209</v>
      </c>
      <c r="D9" s="77"/>
      <c r="E9" s="77"/>
      <c r="F9" s="77"/>
      <c r="G9" s="77"/>
      <c r="H9" s="77"/>
      <c r="I9" s="77"/>
    </row>
    <row r="10" spans="1:13" ht="8.1" customHeight="1" thickBot="1" x14ac:dyDescent="0.3"/>
    <row r="11" spans="1:13" ht="4.5" customHeight="1" thickTop="1" x14ac:dyDescent="0.25">
      <c r="A11" s="46"/>
      <c r="B11" s="47"/>
      <c r="C11" s="47"/>
      <c r="D11" s="48"/>
      <c r="E11" s="48"/>
      <c r="F11" s="48"/>
      <c r="G11" s="48"/>
      <c r="H11" s="48"/>
      <c r="I11" s="48"/>
      <c r="J11" s="46"/>
    </row>
    <row r="12" spans="1:13" ht="15" customHeight="1" x14ac:dyDescent="0.25">
      <c r="A12" s="49"/>
      <c r="B12" s="50" t="s">
        <v>27</v>
      </c>
      <c r="C12" s="51"/>
      <c r="D12" s="67" t="s">
        <v>26</v>
      </c>
      <c r="E12" s="53" t="s">
        <v>186</v>
      </c>
      <c r="F12" s="54"/>
      <c r="G12" s="74" t="s">
        <v>227</v>
      </c>
      <c r="H12" s="74"/>
      <c r="I12" s="74"/>
      <c r="J12" s="49"/>
    </row>
    <row r="13" spans="1:13" ht="15" customHeight="1" x14ac:dyDescent="0.25">
      <c r="A13" s="49"/>
      <c r="B13" s="55" t="s">
        <v>25</v>
      </c>
      <c r="C13" s="51"/>
      <c r="D13" s="56" t="s">
        <v>24</v>
      </c>
      <c r="E13" s="57" t="s">
        <v>62</v>
      </c>
      <c r="F13" s="58"/>
      <c r="G13" s="75" t="s">
        <v>228</v>
      </c>
      <c r="H13" s="75"/>
      <c r="I13" s="75"/>
      <c r="J13" s="49"/>
    </row>
    <row r="14" spans="1:13" ht="15" customHeight="1" x14ac:dyDescent="0.25">
      <c r="A14" s="49"/>
      <c r="B14" s="55"/>
      <c r="C14" s="51"/>
      <c r="D14" s="56"/>
      <c r="E14" s="53"/>
      <c r="F14" s="53"/>
      <c r="G14" s="53" t="s">
        <v>23</v>
      </c>
      <c r="H14" s="53" t="s">
        <v>22</v>
      </c>
      <c r="I14" s="53" t="s">
        <v>21</v>
      </c>
      <c r="J14" s="49"/>
    </row>
    <row r="15" spans="1:13" ht="15" customHeight="1" x14ac:dyDescent="0.25">
      <c r="A15" s="49"/>
      <c r="B15" s="55"/>
      <c r="C15" s="51"/>
      <c r="D15" s="56"/>
      <c r="E15" s="57"/>
      <c r="F15" s="57"/>
      <c r="G15" s="57" t="s">
        <v>20</v>
      </c>
      <c r="H15" s="57" t="s">
        <v>19</v>
      </c>
      <c r="I15" s="57" t="s">
        <v>18</v>
      </c>
      <c r="J15" s="49"/>
    </row>
    <row r="16" spans="1:13" s="14" customFormat="1" ht="8.1" customHeight="1" x14ac:dyDescent="0.25">
      <c r="A16" s="59"/>
      <c r="B16" s="60"/>
      <c r="C16" s="59"/>
      <c r="D16" s="61"/>
      <c r="E16" s="61"/>
      <c r="F16" s="61"/>
      <c r="G16" s="61"/>
      <c r="H16" s="61"/>
      <c r="I16" s="61"/>
      <c r="J16" s="59"/>
    </row>
    <row r="17" spans="1:13" ht="8.1" customHeight="1" x14ac:dyDescent="0.25">
      <c r="A17" s="14"/>
      <c r="B17" s="28"/>
      <c r="C17" s="28"/>
      <c r="D17" s="30"/>
      <c r="E17" s="30"/>
      <c r="F17" s="30"/>
      <c r="G17" s="30"/>
      <c r="H17" s="30"/>
      <c r="I17" s="30"/>
      <c r="J17" s="14"/>
      <c r="K17" s="29"/>
      <c r="L17" s="29"/>
      <c r="M17" s="29"/>
    </row>
    <row r="18" spans="1:13" ht="15" customHeight="1" x14ac:dyDescent="0.25">
      <c r="A18" s="14"/>
      <c r="B18" s="28" t="s">
        <v>17</v>
      </c>
      <c r="C18" s="27"/>
      <c r="D18" s="24">
        <v>2022</v>
      </c>
      <c r="E18" s="25">
        <f>SUM(E22,E26,E30,E34,E38,E42,E46,E50,E54,E58,E62,E66,E70,E74,E78,E82)</f>
        <v>15</v>
      </c>
      <c r="F18" s="23"/>
      <c r="G18" s="25">
        <f>SUM(G22,G26,G30,G34,G38,G42,G46,G50,G54,G58,G62,G66,G70,G74,G78,G82)</f>
        <v>16</v>
      </c>
      <c r="H18" s="25">
        <f t="shared" ref="H18:I20" si="0">SUM(H22,H26,H30,H34,H38,H42,H46,H50,H54,H58,H62,H66,H70,H74,H78,H82)</f>
        <v>5</v>
      </c>
      <c r="I18" s="25">
        <f t="shared" si="0"/>
        <v>11</v>
      </c>
      <c r="J18" s="14"/>
    </row>
    <row r="19" spans="1:13" ht="15" customHeight="1" x14ac:dyDescent="0.25">
      <c r="B19" s="26"/>
      <c r="C19" s="26"/>
      <c r="D19" s="24">
        <v>2023</v>
      </c>
      <c r="E19" s="25">
        <f t="shared" ref="E19:G20" si="1">SUM(E23,E27,E31,E35,E39,E43,E47,E51,E55,E59,E63,E67,E71,E75,E79,E83)</f>
        <v>15</v>
      </c>
      <c r="F19" s="23"/>
      <c r="G19" s="25">
        <f t="shared" si="1"/>
        <v>16</v>
      </c>
      <c r="H19" s="25">
        <f t="shared" si="0"/>
        <v>2</v>
      </c>
      <c r="I19" s="25">
        <f t="shared" si="0"/>
        <v>14</v>
      </c>
    </row>
    <row r="20" spans="1:13" ht="15" customHeight="1" x14ac:dyDescent="0.25">
      <c r="B20" s="26"/>
      <c r="C20" s="26"/>
      <c r="D20" s="24">
        <v>2024</v>
      </c>
      <c r="E20" s="25">
        <f t="shared" si="1"/>
        <v>20</v>
      </c>
      <c r="F20" s="23"/>
      <c r="G20" s="25">
        <f t="shared" si="1"/>
        <v>20</v>
      </c>
      <c r="H20" s="25">
        <f t="shared" si="0"/>
        <v>3</v>
      </c>
      <c r="I20" s="25">
        <f t="shared" si="0"/>
        <v>17</v>
      </c>
      <c r="K20" s="17"/>
    </row>
    <row r="21" spans="1:13" ht="8.1" customHeight="1" x14ac:dyDescent="0.25">
      <c r="D21" s="24"/>
      <c r="E21" s="23"/>
      <c r="F21" s="23"/>
      <c r="G21" s="23"/>
      <c r="H21" s="23"/>
      <c r="I21" s="23"/>
      <c r="K21" s="17"/>
    </row>
    <row r="22" spans="1:13" ht="15" customHeight="1" x14ac:dyDescent="0.25">
      <c r="B22" s="3" t="s">
        <v>16</v>
      </c>
      <c r="D22" s="2">
        <v>2022</v>
      </c>
      <c r="E22" s="15" t="s">
        <v>2</v>
      </c>
      <c r="F22" s="15"/>
      <c r="G22" s="15" t="s">
        <v>2</v>
      </c>
      <c r="H22" s="15" t="s">
        <v>2</v>
      </c>
      <c r="I22" s="15" t="s">
        <v>2</v>
      </c>
      <c r="K22" s="17"/>
    </row>
    <row r="23" spans="1:13" ht="15" customHeight="1" x14ac:dyDescent="0.25">
      <c r="D23" s="2">
        <v>2023</v>
      </c>
      <c r="E23" s="15">
        <v>2</v>
      </c>
      <c r="F23" s="15"/>
      <c r="G23" s="20">
        <f t="shared" ref="G23" si="2">SUM(H23:I23)</f>
        <v>2</v>
      </c>
      <c r="H23" s="15" t="s">
        <v>2</v>
      </c>
      <c r="I23" s="15">
        <v>2</v>
      </c>
      <c r="K23" s="17"/>
    </row>
    <row r="24" spans="1:13" ht="15" customHeight="1" x14ac:dyDescent="0.25">
      <c r="D24" s="2">
        <v>2024</v>
      </c>
      <c r="E24" s="15" t="s">
        <v>2</v>
      </c>
      <c r="F24" s="15"/>
      <c r="G24" s="15" t="s">
        <v>2</v>
      </c>
      <c r="H24" s="15" t="s">
        <v>2</v>
      </c>
      <c r="I24" s="15" t="s">
        <v>2</v>
      </c>
      <c r="K24" s="17"/>
    </row>
    <row r="25" spans="1:13" ht="8.1" customHeight="1" x14ac:dyDescent="0.25">
      <c r="D25" s="19"/>
      <c r="E25" s="18"/>
      <c r="F25" s="18"/>
      <c r="G25" s="18"/>
      <c r="H25" s="18"/>
      <c r="I25" s="18"/>
      <c r="K25" s="17"/>
    </row>
    <row r="26" spans="1:13" ht="15" customHeight="1" x14ac:dyDescent="0.25">
      <c r="B26" s="3" t="s">
        <v>15</v>
      </c>
      <c r="D26" s="2">
        <v>2022</v>
      </c>
      <c r="E26" s="15" t="s">
        <v>2</v>
      </c>
      <c r="F26" s="15"/>
      <c r="G26" s="15" t="s">
        <v>2</v>
      </c>
      <c r="H26" s="15" t="s">
        <v>2</v>
      </c>
      <c r="I26" s="15" t="s">
        <v>2</v>
      </c>
      <c r="K26" s="17"/>
    </row>
    <row r="27" spans="1:13" ht="15" customHeight="1" x14ac:dyDescent="0.25">
      <c r="D27" s="2">
        <v>2023</v>
      </c>
      <c r="E27" s="15" t="s">
        <v>2</v>
      </c>
      <c r="F27" s="15"/>
      <c r="G27" s="15" t="s">
        <v>2</v>
      </c>
      <c r="H27" s="15" t="s">
        <v>2</v>
      </c>
      <c r="I27" s="15" t="s">
        <v>2</v>
      </c>
      <c r="K27" s="17"/>
    </row>
    <row r="28" spans="1:13" ht="15" customHeight="1" x14ac:dyDescent="0.25">
      <c r="D28" s="2">
        <v>2024</v>
      </c>
      <c r="E28" s="15">
        <v>1</v>
      </c>
      <c r="F28" s="15"/>
      <c r="G28" s="20">
        <f t="shared" ref="G28:G84" si="3">SUM(H28:I28)</f>
        <v>1</v>
      </c>
      <c r="H28" s="15" t="s">
        <v>2</v>
      </c>
      <c r="I28" s="15">
        <v>1</v>
      </c>
      <c r="K28" s="17"/>
    </row>
    <row r="29" spans="1:13" ht="8.1" customHeight="1" x14ac:dyDescent="0.25">
      <c r="D29" s="19"/>
      <c r="E29" s="18"/>
      <c r="F29" s="18"/>
      <c r="G29" s="18"/>
      <c r="H29" s="18"/>
      <c r="I29" s="18"/>
      <c r="K29" s="17"/>
    </row>
    <row r="30" spans="1:13" ht="15" customHeight="1" x14ac:dyDescent="0.25">
      <c r="B30" s="3" t="s">
        <v>14</v>
      </c>
      <c r="D30" s="2">
        <v>2022</v>
      </c>
      <c r="E30" s="15" t="s">
        <v>2</v>
      </c>
      <c r="F30" s="15"/>
      <c r="G30" s="15" t="s">
        <v>2</v>
      </c>
      <c r="H30" s="15" t="s">
        <v>2</v>
      </c>
      <c r="I30" s="15" t="s">
        <v>2</v>
      </c>
      <c r="K30" s="17"/>
    </row>
    <row r="31" spans="1:13" ht="15" customHeight="1" x14ac:dyDescent="0.25">
      <c r="D31" s="2">
        <v>2023</v>
      </c>
      <c r="E31" s="15" t="s">
        <v>2</v>
      </c>
      <c r="F31" s="15"/>
      <c r="G31" s="15" t="s">
        <v>2</v>
      </c>
      <c r="H31" s="15" t="s">
        <v>2</v>
      </c>
      <c r="I31" s="15" t="s">
        <v>2</v>
      </c>
      <c r="K31" s="17"/>
    </row>
    <row r="32" spans="1:13" ht="15" customHeight="1" x14ac:dyDescent="0.25">
      <c r="D32" s="2">
        <v>2024</v>
      </c>
      <c r="E32" s="15" t="s">
        <v>2</v>
      </c>
      <c r="F32" s="15"/>
      <c r="G32" s="15" t="s">
        <v>2</v>
      </c>
      <c r="H32" s="15" t="s">
        <v>2</v>
      </c>
      <c r="I32" s="15" t="s">
        <v>2</v>
      </c>
      <c r="K32" s="17"/>
    </row>
    <row r="33" spans="1:11" ht="8.1" customHeight="1" x14ac:dyDescent="0.25">
      <c r="D33" s="19"/>
      <c r="E33" s="18"/>
      <c r="F33" s="18"/>
      <c r="G33" s="18"/>
      <c r="H33" s="18"/>
      <c r="I33" s="18"/>
      <c r="K33" s="17"/>
    </row>
    <row r="34" spans="1:11" ht="15" customHeight="1" x14ac:dyDescent="0.25">
      <c r="B34" s="3" t="s">
        <v>13</v>
      </c>
      <c r="D34" s="2">
        <v>2022</v>
      </c>
      <c r="E34" s="15" t="s">
        <v>2</v>
      </c>
      <c r="F34" s="15"/>
      <c r="G34" s="15" t="s">
        <v>2</v>
      </c>
      <c r="H34" s="15" t="s">
        <v>2</v>
      </c>
      <c r="I34" s="15" t="s">
        <v>2</v>
      </c>
      <c r="K34" s="17"/>
    </row>
    <row r="35" spans="1:11" ht="15" customHeight="1" x14ac:dyDescent="0.25">
      <c r="D35" s="2">
        <v>2023</v>
      </c>
      <c r="E35" s="15" t="s">
        <v>2</v>
      </c>
      <c r="F35" s="15"/>
      <c r="G35" s="15" t="s">
        <v>2</v>
      </c>
      <c r="H35" s="15" t="s">
        <v>2</v>
      </c>
      <c r="I35" s="15" t="s">
        <v>2</v>
      </c>
      <c r="K35" s="17"/>
    </row>
    <row r="36" spans="1:11" s="3" customFormat="1" ht="15" customHeight="1" x14ac:dyDescent="0.25">
      <c r="A36" s="1"/>
      <c r="D36" s="2">
        <v>2024</v>
      </c>
      <c r="E36" s="15">
        <v>1</v>
      </c>
      <c r="F36" s="15"/>
      <c r="G36" s="20">
        <f t="shared" si="3"/>
        <v>1</v>
      </c>
      <c r="H36" s="15" t="s">
        <v>2</v>
      </c>
      <c r="I36" s="15">
        <v>1</v>
      </c>
      <c r="J36" s="1"/>
      <c r="K36" s="17"/>
    </row>
    <row r="37" spans="1:11" ht="8.1" customHeight="1" x14ac:dyDescent="0.25">
      <c r="D37" s="19"/>
      <c r="E37" s="18"/>
      <c r="F37" s="18"/>
      <c r="G37" s="18"/>
      <c r="H37" s="18"/>
      <c r="I37" s="18"/>
      <c r="K37" s="17"/>
    </row>
    <row r="38" spans="1:11" ht="15" customHeight="1" x14ac:dyDescent="0.25">
      <c r="A38" s="3"/>
      <c r="B38" s="3" t="s">
        <v>12</v>
      </c>
      <c r="D38" s="2">
        <v>2022</v>
      </c>
      <c r="E38" s="15" t="s">
        <v>2</v>
      </c>
      <c r="F38" s="15"/>
      <c r="G38" s="15" t="s">
        <v>2</v>
      </c>
      <c r="H38" s="15" t="s">
        <v>2</v>
      </c>
      <c r="I38" s="15" t="s">
        <v>2</v>
      </c>
      <c r="K38" s="17"/>
    </row>
    <row r="39" spans="1:11" ht="15" customHeight="1" x14ac:dyDescent="0.25">
      <c r="D39" s="2">
        <v>2023</v>
      </c>
      <c r="E39" s="15" t="s">
        <v>2</v>
      </c>
      <c r="F39" s="15"/>
      <c r="G39" s="15" t="s">
        <v>2</v>
      </c>
      <c r="H39" s="15" t="s">
        <v>2</v>
      </c>
      <c r="I39" s="15" t="s">
        <v>2</v>
      </c>
      <c r="K39" s="17"/>
    </row>
    <row r="40" spans="1:11" ht="15" customHeight="1" x14ac:dyDescent="0.25">
      <c r="D40" s="2">
        <v>2024</v>
      </c>
      <c r="E40" s="15" t="s">
        <v>2</v>
      </c>
      <c r="F40" s="15"/>
      <c r="G40" s="15" t="s">
        <v>2</v>
      </c>
      <c r="H40" s="15" t="s">
        <v>2</v>
      </c>
      <c r="I40" s="15" t="s">
        <v>2</v>
      </c>
      <c r="K40" s="17"/>
    </row>
    <row r="41" spans="1:11" ht="8.1" customHeight="1" x14ac:dyDescent="0.25">
      <c r="D41" s="19"/>
      <c r="E41" s="18"/>
      <c r="F41" s="18"/>
      <c r="G41" s="18"/>
      <c r="H41" s="18"/>
      <c r="I41" s="18"/>
      <c r="K41" s="17"/>
    </row>
    <row r="42" spans="1:11" ht="15" customHeight="1" x14ac:dyDescent="0.25">
      <c r="B42" s="3" t="s">
        <v>11</v>
      </c>
      <c r="D42" s="2">
        <v>2022</v>
      </c>
      <c r="E42" s="15" t="s">
        <v>2</v>
      </c>
      <c r="F42" s="15"/>
      <c r="G42" s="15" t="s">
        <v>2</v>
      </c>
      <c r="H42" s="15" t="s">
        <v>2</v>
      </c>
      <c r="I42" s="15" t="s">
        <v>2</v>
      </c>
      <c r="K42" s="17"/>
    </row>
    <row r="43" spans="1:11" ht="15" customHeight="1" x14ac:dyDescent="0.25">
      <c r="D43" s="2">
        <v>2023</v>
      </c>
      <c r="E43" s="15" t="s">
        <v>2</v>
      </c>
      <c r="F43" s="15"/>
      <c r="G43" s="15" t="s">
        <v>2</v>
      </c>
      <c r="H43" s="15" t="s">
        <v>2</v>
      </c>
      <c r="I43" s="15" t="s">
        <v>2</v>
      </c>
      <c r="K43" s="17"/>
    </row>
    <row r="44" spans="1:11" ht="15" customHeight="1" x14ac:dyDescent="0.25">
      <c r="D44" s="2">
        <v>2024</v>
      </c>
      <c r="E44" s="15" t="s">
        <v>2</v>
      </c>
      <c r="F44" s="15"/>
      <c r="G44" s="15" t="s">
        <v>2</v>
      </c>
      <c r="H44" s="15" t="s">
        <v>2</v>
      </c>
      <c r="I44" s="15" t="s">
        <v>2</v>
      </c>
      <c r="K44" s="17"/>
    </row>
    <row r="45" spans="1:11" ht="8.1" customHeight="1" x14ac:dyDescent="0.25">
      <c r="D45" s="19"/>
      <c r="E45" s="18"/>
      <c r="F45" s="18"/>
      <c r="G45" s="18"/>
      <c r="H45" s="18"/>
      <c r="I45" s="18"/>
      <c r="K45" s="17"/>
    </row>
    <row r="46" spans="1:11" ht="15" customHeight="1" x14ac:dyDescent="0.25">
      <c r="B46" s="3" t="s">
        <v>10</v>
      </c>
      <c r="D46" s="2">
        <v>2022</v>
      </c>
      <c r="E46" s="15" t="s">
        <v>2</v>
      </c>
      <c r="F46" s="15"/>
      <c r="G46" s="15" t="s">
        <v>2</v>
      </c>
      <c r="H46" s="15" t="s">
        <v>2</v>
      </c>
      <c r="I46" s="15" t="s">
        <v>2</v>
      </c>
      <c r="K46" s="17"/>
    </row>
    <row r="47" spans="1:11" ht="15" customHeight="1" x14ac:dyDescent="0.25">
      <c r="D47" s="2">
        <v>2023</v>
      </c>
      <c r="E47" s="15">
        <v>1</v>
      </c>
      <c r="F47" s="15"/>
      <c r="G47" s="20">
        <f t="shared" si="3"/>
        <v>1</v>
      </c>
      <c r="H47" s="15" t="s">
        <v>2</v>
      </c>
      <c r="I47" s="15">
        <v>1</v>
      </c>
      <c r="K47" s="17"/>
    </row>
    <row r="48" spans="1:11" ht="15" customHeight="1" x14ac:dyDescent="0.25">
      <c r="D48" s="2">
        <v>2024</v>
      </c>
      <c r="E48" s="15">
        <v>1</v>
      </c>
      <c r="F48" s="15"/>
      <c r="G48" s="20">
        <f t="shared" si="3"/>
        <v>1</v>
      </c>
      <c r="H48" s="15" t="s">
        <v>2</v>
      </c>
      <c r="I48" s="15">
        <v>1</v>
      </c>
      <c r="K48" s="17"/>
    </row>
    <row r="49" spans="2:14" ht="8.1" customHeight="1" x14ac:dyDescent="0.25">
      <c r="D49" s="19"/>
      <c r="E49" s="18"/>
      <c r="F49" s="18"/>
      <c r="G49" s="18"/>
      <c r="H49" s="18"/>
      <c r="I49" s="18"/>
      <c r="K49" s="17"/>
    </row>
    <row r="50" spans="2:14" ht="15" customHeight="1" x14ac:dyDescent="0.25">
      <c r="B50" s="3" t="s">
        <v>9</v>
      </c>
      <c r="D50" s="2">
        <v>2022</v>
      </c>
      <c r="E50" s="15" t="s">
        <v>2</v>
      </c>
      <c r="F50" s="15"/>
      <c r="G50" s="15" t="s">
        <v>2</v>
      </c>
      <c r="H50" s="15" t="s">
        <v>2</v>
      </c>
      <c r="I50" s="15" t="s">
        <v>2</v>
      </c>
      <c r="K50" s="17"/>
    </row>
    <row r="51" spans="2:14" ht="15" customHeight="1" x14ac:dyDescent="0.25">
      <c r="D51" s="2">
        <v>2023</v>
      </c>
      <c r="E51" s="15" t="s">
        <v>2</v>
      </c>
      <c r="F51" s="15"/>
      <c r="G51" s="15" t="s">
        <v>2</v>
      </c>
      <c r="H51" s="15" t="s">
        <v>2</v>
      </c>
      <c r="I51" s="15" t="s">
        <v>2</v>
      </c>
      <c r="K51" s="17"/>
    </row>
    <row r="52" spans="2:14" ht="15" customHeight="1" x14ac:dyDescent="0.25">
      <c r="D52" s="2">
        <v>2024</v>
      </c>
      <c r="E52" s="15" t="s">
        <v>2</v>
      </c>
      <c r="F52" s="15"/>
      <c r="G52" s="15" t="s">
        <v>2</v>
      </c>
      <c r="H52" s="15" t="s">
        <v>2</v>
      </c>
      <c r="I52" s="15" t="s">
        <v>2</v>
      </c>
      <c r="K52" s="17"/>
    </row>
    <row r="53" spans="2:14" ht="8.1" customHeight="1" x14ac:dyDescent="0.25">
      <c r="D53" s="19"/>
      <c r="E53" s="18"/>
      <c r="F53" s="18"/>
      <c r="G53" s="18"/>
      <c r="H53" s="18"/>
      <c r="I53" s="18"/>
      <c r="K53" s="17"/>
    </row>
    <row r="54" spans="2:14" ht="15" customHeight="1" x14ac:dyDescent="0.25">
      <c r="B54" s="3" t="s">
        <v>8</v>
      </c>
      <c r="D54" s="2">
        <v>2022</v>
      </c>
      <c r="E54" s="15" t="s">
        <v>2</v>
      </c>
      <c r="F54" s="15"/>
      <c r="G54" s="15" t="s">
        <v>2</v>
      </c>
      <c r="H54" s="15" t="s">
        <v>2</v>
      </c>
      <c r="I54" s="15" t="s">
        <v>2</v>
      </c>
      <c r="K54" s="17"/>
    </row>
    <row r="55" spans="2:14" ht="15" customHeight="1" x14ac:dyDescent="0.25">
      <c r="D55" s="2">
        <v>2023</v>
      </c>
      <c r="E55" s="15" t="s">
        <v>2</v>
      </c>
      <c r="F55" s="15"/>
      <c r="G55" s="15" t="s">
        <v>2</v>
      </c>
      <c r="H55" s="15" t="s">
        <v>2</v>
      </c>
      <c r="I55" s="15" t="s">
        <v>2</v>
      </c>
      <c r="K55" s="17"/>
    </row>
    <row r="56" spans="2:14" ht="15" customHeight="1" x14ac:dyDescent="0.25">
      <c r="D56" s="2">
        <v>2024</v>
      </c>
      <c r="E56" s="15">
        <v>2</v>
      </c>
      <c r="F56" s="15"/>
      <c r="G56" s="20">
        <f t="shared" si="3"/>
        <v>2</v>
      </c>
      <c r="H56" s="15" t="s">
        <v>2</v>
      </c>
      <c r="I56" s="15">
        <v>2</v>
      </c>
      <c r="K56" s="17"/>
    </row>
    <row r="57" spans="2:14" ht="8.1" customHeight="1" x14ac:dyDescent="0.25">
      <c r="D57" s="19"/>
      <c r="E57" s="18"/>
      <c r="F57" s="18"/>
      <c r="G57" s="18"/>
      <c r="H57" s="18"/>
      <c r="I57" s="18"/>
      <c r="K57" s="17"/>
    </row>
    <row r="58" spans="2:14" ht="15" customHeight="1" x14ac:dyDescent="0.25">
      <c r="B58" s="3" t="s">
        <v>90</v>
      </c>
      <c r="D58" s="2">
        <v>2022</v>
      </c>
      <c r="E58" s="15" t="s">
        <v>2</v>
      </c>
      <c r="F58" s="15"/>
      <c r="G58" s="15" t="s">
        <v>2</v>
      </c>
      <c r="H58" s="15" t="s">
        <v>2</v>
      </c>
      <c r="I58" s="15" t="s">
        <v>2</v>
      </c>
      <c r="K58" s="17"/>
      <c r="L58" s="18"/>
      <c r="M58" s="21"/>
      <c r="N58" s="22"/>
    </row>
    <row r="59" spans="2:14" ht="15" customHeight="1" x14ac:dyDescent="0.25">
      <c r="D59" s="2">
        <v>2023</v>
      </c>
      <c r="E59" s="15" t="s">
        <v>2</v>
      </c>
      <c r="F59" s="15"/>
      <c r="G59" s="15" t="s">
        <v>2</v>
      </c>
      <c r="H59" s="15" t="s">
        <v>2</v>
      </c>
      <c r="I59" s="15" t="s">
        <v>2</v>
      </c>
      <c r="K59" s="17"/>
      <c r="L59" s="18"/>
      <c r="M59" s="21"/>
      <c r="N59" s="21"/>
    </row>
    <row r="60" spans="2:14" ht="15" customHeight="1" x14ac:dyDescent="0.25">
      <c r="D60" s="2">
        <v>2024</v>
      </c>
      <c r="E60" s="15" t="s">
        <v>2</v>
      </c>
      <c r="F60" s="15"/>
      <c r="G60" s="15" t="s">
        <v>2</v>
      </c>
      <c r="H60" s="15" t="s">
        <v>2</v>
      </c>
      <c r="I60" s="15" t="s">
        <v>2</v>
      </c>
      <c r="K60" s="17"/>
    </row>
    <row r="61" spans="2:14" ht="8.1" customHeight="1" x14ac:dyDescent="0.25">
      <c r="D61" s="19"/>
      <c r="E61" s="18"/>
      <c r="F61" s="18"/>
      <c r="G61" s="18"/>
      <c r="H61" s="18"/>
      <c r="I61" s="18"/>
      <c r="K61" s="17"/>
    </row>
    <row r="62" spans="2:14" ht="15" customHeight="1" x14ac:dyDescent="0.25">
      <c r="B62" s="3" t="s">
        <v>6</v>
      </c>
      <c r="D62" s="2">
        <v>2022</v>
      </c>
      <c r="E62" s="15">
        <v>1</v>
      </c>
      <c r="F62" s="15"/>
      <c r="G62" s="20">
        <f t="shared" si="3"/>
        <v>1</v>
      </c>
      <c r="H62" s="15" t="s">
        <v>2</v>
      </c>
      <c r="I62" s="15">
        <v>1</v>
      </c>
      <c r="K62" s="17"/>
    </row>
    <row r="63" spans="2:14" ht="15" customHeight="1" x14ac:dyDescent="0.25">
      <c r="D63" s="2">
        <v>2023</v>
      </c>
      <c r="E63" s="15" t="s">
        <v>2</v>
      </c>
      <c r="F63" s="15"/>
      <c r="G63" s="15" t="s">
        <v>2</v>
      </c>
      <c r="H63" s="15" t="s">
        <v>2</v>
      </c>
      <c r="I63" s="15" t="s">
        <v>2</v>
      </c>
      <c r="K63" s="17"/>
    </row>
    <row r="64" spans="2:14" ht="15" customHeight="1" x14ac:dyDescent="0.25">
      <c r="D64" s="2">
        <v>2024</v>
      </c>
      <c r="E64" s="15" t="s">
        <v>2</v>
      </c>
      <c r="F64" s="15"/>
      <c r="G64" s="15" t="s">
        <v>2</v>
      </c>
      <c r="H64" s="15" t="s">
        <v>2</v>
      </c>
      <c r="I64" s="15" t="s">
        <v>2</v>
      </c>
      <c r="K64" s="17"/>
    </row>
    <row r="65" spans="1:11" ht="8.1" customHeight="1" x14ac:dyDescent="0.25">
      <c r="D65" s="19"/>
      <c r="E65" s="18"/>
      <c r="F65" s="18"/>
      <c r="G65" s="18"/>
      <c r="H65" s="18"/>
      <c r="I65" s="18"/>
      <c r="K65" s="17"/>
    </row>
    <row r="66" spans="1:11" ht="15" customHeight="1" x14ac:dyDescent="0.25">
      <c r="B66" s="3" t="s">
        <v>5</v>
      </c>
      <c r="D66" s="2">
        <v>2022</v>
      </c>
      <c r="E66" s="15" t="s">
        <v>2</v>
      </c>
      <c r="F66" s="15"/>
      <c r="G66" s="15" t="s">
        <v>2</v>
      </c>
      <c r="H66" s="15" t="s">
        <v>2</v>
      </c>
      <c r="I66" s="15" t="s">
        <v>2</v>
      </c>
      <c r="K66" s="17"/>
    </row>
    <row r="67" spans="1:11" ht="15" customHeight="1" x14ac:dyDescent="0.25">
      <c r="D67" s="2">
        <v>2023</v>
      </c>
      <c r="E67" s="15">
        <v>1</v>
      </c>
      <c r="F67" s="15"/>
      <c r="G67" s="20">
        <f t="shared" si="3"/>
        <v>1</v>
      </c>
      <c r="H67" s="15" t="s">
        <v>2</v>
      </c>
      <c r="I67" s="15">
        <v>1</v>
      </c>
      <c r="K67" s="17"/>
    </row>
    <row r="68" spans="1:11" ht="15" customHeight="1" x14ac:dyDescent="0.25">
      <c r="D68" s="2">
        <v>2024</v>
      </c>
      <c r="E68" s="15" t="s">
        <v>2</v>
      </c>
      <c r="F68" s="15"/>
      <c r="G68" s="15" t="s">
        <v>2</v>
      </c>
      <c r="H68" s="15" t="s">
        <v>2</v>
      </c>
      <c r="I68" s="15" t="s">
        <v>2</v>
      </c>
      <c r="K68" s="17"/>
    </row>
    <row r="69" spans="1:11" ht="8.1" customHeight="1" x14ac:dyDescent="0.25">
      <c r="D69" s="19"/>
      <c r="E69" s="18"/>
      <c r="F69" s="18"/>
      <c r="G69" s="18"/>
      <c r="H69" s="18"/>
      <c r="I69" s="18"/>
      <c r="K69" s="17"/>
    </row>
    <row r="70" spans="1:11" ht="15" customHeight="1" x14ac:dyDescent="0.25">
      <c r="B70" s="3" t="s">
        <v>4</v>
      </c>
      <c r="D70" s="2">
        <v>2022</v>
      </c>
      <c r="E70" s="15" t="s">
        <v>2</v>
      </c>
      <c r="F70" s="15"/>
      <c r="G70" s="15" t="s">
        <v>2</v>
      </c>
      <c r="H70" s="15" t="s">
        <v>2</v>
      </c>
      <c r="I70" s="15" t="s">
        <v>2</v>
      </c>
      <c r="K70" s="17"/>
    </row>
    <row r="71" spans="1:11" ht="15" customHeight="1" x14ac:dyDescent="0.25">
      <c r="D71" s="2">
        <v>2023</v>
      </c>
      <c r="E71" s="15" t="s">
        <v>2</v>
      </c>
      <c r="F71" s="15"/>
      <c r="G71" s="15" t="s">
        <v>2</v>
      </c>
      <c r="H71" s="15" t="s">
        <v>2</v>
      </c>
      <c r="I71" s="15" t="s">
        <v>2</v>
      </c>
      <c r="K71" s="17"/>
    </row>
    <row r="72" spans="1:11" ht="15" customHeight="1" x14ac:dyDescent="0.25">
      <c r="D72" s="2">
        <v>2024</v>
      </c>
      <c r="E72" s="15" t="s">
        <v>2</v>
      </c>
      <c r="F72" s="15"/>
      <c r="G72" s="15" t="s">
        <v>2</v>
      </c>
      <c r="H72" s="15" t="s">
        <v>2</v>
      </c>
      <c r="I72" s="15" t="s">
        <v>2</v>
      </c>
      <c r="K72" s="17"/>
    </row>
    <row r="73" spans="1:11" ht="8.1" customHeight="1" x14ac:dyDescent="0.25">
      <c r="D73" s="19"/>
      <c r="E73" s="18"/>
      <c r="F73" s="18"/>
      <c r="G73" s="18"/>
      <c r="H73" s="18"/>
      <c r="I73" s="18"/>
      <c r="K73" s="17"/>
    </row>
    <row r="74" spans="1:11" ht="15" customHeight="1" x14ac:dyDescent="0.25">
      <c r="B74" s="3" t="s">
        <v>3</v>
      </c>
      <c r="D74" s="2">
        <v>2022</v>
      </c>
      <c r="E74" s="15">
        <v>1</v>
      </c>
      <c r="F74" s="15"/>
      <c r="G74" s="20">
        <f t="shared" si="3"/>
        <v>1</v>
      </c>
      <c r="H74" s="15">
        <v>1</v>
      </c>
      <c r="I74" s="15" t="s">
        <v>2</v>
      </c>
      <c r="K74" s="17"/>
    </row>
    <row r="75" spans="1:11" ht="15" customHeight="1" x14ac:dyDescent="0.25">
      <c r="D75" s="2">
        <v>2023</v>
      </c>
      <c r="E75" s="15" t="s">
        <v>2</v>
      </c>
      <c r="F75" s="15"/>
      <c r="G75" s="15" t="s">
        <v>2</v>
      </c>
      <c r="H75" s="15" t="s">
        <v>2</v>
      </c>
      <c r="I75" s="15" t="s">
        <v>2</v>
      </c>
    </row>
    <row r="76" spans="1:11" ht="15" customHeight="1" x14ac:dyDescent="0.25">
      <c r="A76" s="14"/>
      <c r="B76" s="16"/>
      <c r="C76" s="16"/>
      <c r="D76" s="2">
        <v>2024</v>
      </c>
      <c r="E76" s="15">
        <v>2</v>
      </c>
      <c r="F76" s="15"/>
      <c r="G76" s="20">
        <f t="shared" si="3"/>
        <v>2</v>
      </c>
      <c r="H76" s="15" t="s">
        <v>2</v>
      </c>
      <c r="I76" s="15">
        <v>2</v>
      </c>
      <c r="J76" s="14"/>
    </row>
    <row r="77" spans="1:11" ht="8.1" customHeight="1" x14ac:dyDescent="0.25">
      <c r="D77" s="19"/>
      <c r="E77" s="18"/>
      <c r="F77" s="18"/>
      <c r="G77" s="18"/>
      <c r="H77" s="18"/>
      <c r="I77" s="18"/>
      <c r="K77" s="17"/>
    </row>
    <row r="78" spans="1:11" ht="15" customHeight="1" x14ac:dyDescent="0.25">
      <c r="B78" s="3" t="s">
        <v>91</v>
      </c>
      <c r="D78" s="2">
        <v>2022</v>
      </c>
      <c r="E78" s="20">
        <v>1</v>
      </c>
      <c r="F78" s="15"/>
      <c r="G78" s="20">
        <f t="shared" si="3"/>
        <v>1</v>
      </c>
      <c r="H78" s="15" t="s">
        <v>2</v>
      </c>
      <c r="I78" s="20">
        <v>1</v>
      </c>
      <c r="K78" s="17"/>
    </row>
    <row r="79" spans="1:11" ht="15" customHeight="1" x14ac:dyDescent="0.25">
      <c r="D79" s="2">
        <v>2023</v>
      </c>
      <c r="E79" s="20">
        <v>3</v>
      </c>
      <c r="F79" s="15"/>
      <c r="G79" s="20">
        <f t="shared" si="3"/>
        <v>4</v>
      </c>
      <c r="H79" s="15">
        <v>1</v>
      </c>
      <c r="I79" s="20">
        <v>3</v>
      </c>
    </row>
    <row r="80" spans="1:11" ht="15" customHeight="1" x14ac:dyDescent="0.25">
      <c r="A80" s="14"/>
      <c r="B80" s="16"/>
      <c r="C80" s="16"/>
      <c r="D80" s="2">
        <v>2024</v>
      </c>
      <c r="E80" s="20">
        <v>2</v>
      </c>
      <c r="F80" s="15"/>
      <c r="G80" s="20">
        <f t="shared" si="3"/>
        <v>2</v>
      </c>
      <c r="H80" s="15" t="s">
        <v>2</v>
      </c>
      <c r="I80" s="20">
        <v>2</v>
      </c>
      <c r="J80" s="14"/>
    </row>
    <row r="81" spans="1:11" ht="8.1" customHeight="1" x14ac:dyDescent="0.25">
      <c r="D81" s="19"/>
      <c r="E81" s="18"/>
      <c r="F81" s="18"/>
      <c r="G81" s="18"/>
      <c r="H81" s="18"/>
      <c r="I81" s="18"/>
      <c r="K81" s="17"/>
    </row>
    <row r="82" spans="1:11" ht="15" customHeight="1" x14ac:dyDescent="0.25">
      <c r="B82" s="3" t="s">
        <v>92</v>
      </c>
      <c r="D82" s="2">
        <v>2022</v>
      </c>
      <c r="E82" s="20">
        <v>12</v>
      </c>
      <c r="F82" s="15"/>
      <c r="G82" s="20">
        <f t="shared" si="3"/>
        <v>13</v>
      </c>
      <c r="H82" s="15">
        <v>4</v>
      </c>
      <c r="I82" s="20">
        <v>9</v>
      </c>
      <c r="K82" s="17"/>
    </row>
    <row r="83" spans="1:11" ht="15" customHeight="1" x14ac:dyDescent="0.25">
      <c r="D83" s="2">
        <v>2023</v>
      </c>
      <c r="E83" s="20">
        <v>8</v>
      </c>
      <c r="F83" s="15"/>
      <c r="G83" s="20">
        <f t="shared" si="3"/>
        <v>8</v>
      </c>
      <c r="H83" s="15">
        <v>1</v>
      </c>
      <c r="I83" s="20">
        <v>7</v>
      </c>
    </row>
    <row r="84" spans="1:11" ht="15" customHeight="1" x14ac:dyDescent="0.25">
      <c r="A84" s="14"/>
      <c r="B84" s="16"/>
      <c r="C84" s="16"/>
      <c r="D84" s="2">
        <v>2024</v>
      </c>
      <c r="E84" s="20">
        <v>11</v>
      </c>
      <c r="F84" s="15"/>
      <c r="G84" s="20">
        <f t="shared" si="3"/>
        <v>11</v>
      </c>
      <c r="H84" s="15">
        <v>3</v>
      </c>
      <c r="I84" s="20">
        <v>8</v>
      </c>
      <c r="J84" s="14"/>
    </row>
    <row r="85" spans="1:11" ht="8.1" customHeight="1" thickBot="1" x14ac:dyDescent="0.3">
      <c r="A85" s="11"/>
      <c r="B85" s="13"/>
      <c r="C85" s="13"/>
      <c r="D85" s="12"/>
      <c r="E85" s="12"/>
      <c r="F85" s="12"/>
      <c r="G85" s="12"/>
      <c r="H85" s="12"/>
      <c r="I85" s="12"/>
      <c r="J85" s="11"/>
    </row>
    <row r="86" spans="1:11" s="9" customFormat="1" x14ac:dyDescent="0.25">
      <c r="A86" s="4"/>
      <c r="B86" s="7"/>
      <c r="C86" s="7"/>
      <c r="D86" s="6"/>
      <c r="E86" s="6"/>
      <c r="F86" s="6"/>
      <c r="G86" s="6"/>
      <c r="H86" s="6"/>
      <c r="I86" s="6"/>
      <c r="J86" s="10" t="s">
        <v>1</v>
      </c>
    </row>
    <row r="87" spans="1:11" s="4" customFormat="1" x14ac:dyDescent="0.25">
      <c r="A87" s="8"/>
      <c r="B87" s="7"/>
      <c r="C87" s="7"/>
      <c r="D87" s="6"/>
      <c r="E87" s="6"/>
      <c r="F87" s="6"/>
      <c r="G87" s="6"/>
      <c r="H87" s="6"/>
      <c r="I87" s="6"/>
      <c r="J87" s="5" t="s">
        <v>0</v>
      </c>
    </row>
  </sheetData>
  <mergeCells count="3">
    <mergeCell ref="G12:I12"/>
    <mergeCell ref="G13:I13"/>
    <mergeCell ref="C9:I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950C8-E472-4E23-834D-C90B69501CB7}">
  <dimension ref="A1:M83"/>
  <sheetViews>
    <sheetView showGridLines="0" view="pageBreakPreview" topLeftCell="A7" zoomScaleNormal="90" zoomScaleSheetLayoutView="100" workbookViewId="0">
      <selection activeCell="C11" sqref="C11:I11"/>
    </sheetView>
  </sheetViews>
  <sheetFormatPr defaultColWidth="9.140625" defaultRowHeight="13.5" x14ac:dyDescent="0.25"/>
  <cols>
    <col min="1" max="1" width="1.7109375" style="1" customWidth="1"/>
    <col min="2" max="2" width="12.140625" style="3" customWidth="1"/>
    <col min="3" max="3" width="11.5703125" style="3" customWidth="1"/>
    <col min="4" max="7" width="18.28515625" style="2" customWidth="1"/>
    <col min="8" max="8" width="2.140625" style="1" customWidth="1"/>
    <col min="9" max="16384" width="9.140625" style="1"/>
  </cols>
  <sheetData>
    <row r="1" spans="1:13" ht="8.1" customHeight="1" x14ac:dyDescent="0.25"/>
    <row r="2" spans="1:13" ht="12" customHeight="1" x14ac:dyDescent="0.25">
      <c r="H2" s="2"/>
      <c r="I2" s="2"/>
      <c r="J2" s="40"/>
    </row>
    <row r="3" spans="1:13" ht="12" customHeight="1" x14ac:dyDescent="0.25">
      <c r="H3" s="2"/>
      <c r="I3" s="2"/>
      <c r="J3" s="40"/>
      <c r="K3" s="63"/>
      <c r="L3" s="63"/>
      <c r="M3" s="63"/>
    </row>
    <row r="4" spans="1:13" ht="12" customHeight="1" x14ac:dyDescent="0.25">
      <c r="H4" s="2"/>
      <c r="I4" s="2"/>
    </row>
    <row r="5" spans="1:13" ht="12" customHeight="1" x14ac:dyDescent="0.25">
      <c r="H5" s="2"/>
      <c r="I5" s="2"/>
    </row>
    <row r="6" spans="1:13" ht="12" customHeight="1" x14ac:dyDescent="0.25">
      <c r="H6" s="2"/>
      <c r="I6" s="2"/>
    </row>
    <row r="7" spans="1:13" ht="12" customHeight="1" x14ac:dyDescent="0.25">
      <c r="H7" s="2"/>
      <c r="I7" s="2"/>
    </row>
    <row r="8" spans="1:13" ht="12" customHeight="1" x14ac:dyDescent="0.25">
      <c r="H8" s="2"/>
      <c r="I8" s="2"/>
    </row>
    <row r="9" spans="1:13" s="35" customFormat="1" ht="15" customHeight="1" x14ac:dyDescent="0.25">
      <c r="B9" s="38" t="s">
        <v>211</v>
      </c>
      <c r="C9" s="36" t="s">
        <v>229</v>
      </c>
      <c r="D9" s="37"/>
      <c r="E9" s="37"/>
      <c r="F9" s="37"/>
      <c r="G9" s="37"/>
      <c r="H9" s="37"/>
      <c r="I9" s="37"/>
      <c r="J9" s="36"/>
    </row>
    <row r="10" spans="1:13" s="35" customFormat="1" ht="15" customHeight="1" x14ac:dyDescent="0.25">
      <c r="B10" s="38"/>
      <c r="C10" s="36" t="s">
        <v>231</v>
      </c>
      <c r="D10" s="37"/>
      <c r="E10" s="37"/>
      <c r="F10" s="37"/>
      <c r="G10" s="37"/>
      <c r="H10" s="37"/>
      <c r="I10" s="37"/>
      <c r="J10" s="36"/>
    </row>
    <row r="11" spans="1:13" s="31" customFormat="1" ht="16.5" customHeight="1" x14ac:dyDescent="0.25">
      <c r="B11" s="34" t="s">
        <v>212</v>
      </c>
      <c r="C11" s="76" t="s">
        <v>232</v>
      </c>
      <c r="D11" s="77"/>
      <c r="E11" s="77"/>
      <c r="F11" s="77"/>
      <c r="G11" s="77"/>
      <c r="H11" s="77"/>
      <c r="I11" s="77"/>
    </row>
    <row r="12" spans="1:13" ht="8.1" customHeight="1" thickBot="1" x14ac:dyDescent="0.3">
      <c r="H12" s="2"/>
      <c r="I12" s="2"/>
    </row>
    <row r="13" spans="1:13" ht="4.5" customHeight="1" thickTop="1" x14ac:dyDescent="0.25">
      <c r="A13" s="46"/>
      <c r="B13" s="47"/>
      <c r="C13" s="47"/>
      <c r="D13" s="48"/>
      <c r="E13" s="48"/>
      <c r="F13" s="48"/>
      <c r="G13" s="48"/>
      <c r="H13" s="46"/>
    </row>
    <row r="14" spans="1:13" x14ac:dyDescent="0.25">
      <c r="A14" s="49"/>
      <c r="B14" s="50" t="s">
        <v>47</v>
      </c>
      <c r="C14" s="51"/>
      <c r="D14" s="67" t="s">
        <v>26</v>
      </c>
      <c r="E14" s="74" t="s">
        <v>184</v>
      </c>
      <c r="F14" s="74"/>
      <c r="G14" s="74"/>
      <c r="H14" s="49"/>
    </row>
    <row r="15" spans="1:13" x14ac:dyDescent="0.25">
      <c r="A15" s="49"/>
      <c r="B15" s="55" t="s">
        <v>46</v>
      </c>
      <c r="C15" s="51"/>
      <c r="D15" s="56" t="s">
        <v>24</v>
      </c>
      <c r="E15" s="75" t="s">
        <v>185</v>
      </c>
      <c r="F15" s="75"/>
      <c r="G15" s="75"/>
      <c r="H15" s="49"/>
    </row>
    <row r="16" spans="1:13" ht="15.75" customHeight="1" x14ac:dyDescent="0.25">
      <c r="A16" s="49"/>
      <c r="B16" s="70"/>
      <c r="C16" s="70"/>
      <c r="D16" s="70"/>
      <c r="E16" s="53" t="s">
        <v>23</v>
      </c>
      <c r="F16" s="53" t="s">
        <v>22</v>
      </c>
      <c r="G16" s="53" t="s">
        <v>21</v>
      </c>
      <c r="H16" s="49"/>
    </row>
    <row r="17" spans="1:11" ht="15.75" customHeight="1" x14ac:dyDescent="0.25">
      <c r="A17" s="49"/>
      <c r="B17" s="70"/>
      <c r="C17" s="70"/>
      <c r="D17" s="70"/>
      <c r="E17" s="57" t="s">
        <v>20</v>
      </c>
      <c r="F17" s="57" t="s">
        <v>19</v>
      </c>
      <c r="G17" s="57" t="s">
        <v>18</v>
      </c>
      <c r="H17" s="49"/>
    </row>
    <row r="18" spans="1:11" s="14" customFormat="1" ht="8.1" customHeight="1" x14ac:dyDescent="0.25">
      <c r="A18" s="59"/>
      <c r="B18" s="60"/>
      <c r="C18" s="59"/>
      <c r="D18" s="61"/>
      <c r="E18" s="61"/>
      <c r="F18" s="61"/>
      <c r="G18" s="61"/>
      <c r="H18" s="59"/>
    </row>
    <row r="19" spans="1:11" ht="8.1" customHeight="1" x14ac:dyDescent="0.25">
      <c r="A19" s="14"/>
      <c r="B19" s="28"/>
      <c r="C19" s="28"/>
      <c r="D19" s="30"/>
      <c r="E19" s="30"/>
      <c r="F19" s="30"/>
      <c r="G19" s="30"/>
      <c r="H19" s="14"/>
      <c r="I19" s="29"/>
      <c r="J19" s="29"/>
      <c r="K19" s="29"/>
    </row>
    <row r="20" spans="1:11" ht="15" customHeight="1" x14ac:dyDescent="0.25">
      <c r="A20" s="14"/>
      <c r="B20" s="28" t="s">
        <v>23</v>
      </c>
      <c r="C20" s="27"/>
      <c r="D20" s="24">
        <v>2022</v>
      </c>
      <c r="E20" s="25">
        <f>SUM(E24,E28,E32,E36,E40)</f>
        <v>41</v>
      </c>
      <c r="F20" s="25">
        <f t="shared" ref="F20:G20" si="0">SUM(F24,F28,F32,F36,F40)</f>
        <v>9</v>
      </c>
      <c r="G20" s="25">
        <f t="shared" si="0"/>
        <v>32</v>
      </c>
      <c r="H20" s="14"/>
    </row>
    <row r="21" spans="1:11" ht="15" customHeight="1" x14ac:dyDescent="0.25">
      <c r="B21" s="41" t="s">
        <v>20</v>
      </c>
      <c r="C21" s="26"/>
      <c r="D21" s="24">
        <v>2023</v>
      </c>
      <c r="E21" s="25">
        <f t="shared" ref="E21:G22" si="1">SUM(E25,E29,E33,E37,E41)</f>
        <v>73</v>
      </c>
      <c r="F21" s="25">
        <f t="shared" si="1"/>
        <v>5</v>
      </c>
      <c r="G21" s="25">
        <f t="shared" si="1"/>
        <v>68</v>
      </c>
    </row>
    <row r="22" spans="1:11" ht="15" customHeight="1" x14ac:dyDescent="0.25">
      <c r="B22" s="26"/>
      <c r="C22" s="26"/>
      <c r="D22" s="24">
        <v>2024</v>
      </c>
      <c r="E22" s="25">
        <f t="shared" si="1"/>
        <v>74</v>
      </c>
      <c r="F22" s="25">
        <f t="shared" si="1"/>
        <v>6</v>
      </c>
      <c r="G22" s="25">
        <f t="shared" si="1"/>
        <v>68</v>
      </c>
      <c r="I22" s="17"/>
    </row>
    <row r="23" spans="1:11" ht="8.1" customHeight="1" x14ac:dyDescent="0.25">
      <c r="D23" s="24"/>
      <c r="E23" s="23"/>
      <c r="F23" s="23"/>
      <c r="G23" s="23"/>
      <c r="I23" s="17"/>
    </row>
    <row r="24" spans="1:11" ht="15" customHeight="1" x14ac:dyDescent="0.25">
      <c r="B24" s="26" t="s">
        <v>130</v>
      </c>
      <c r="D24" s="2">
        <v>2022</v>
      </c>
      <c r="E24" s="15" t="s">
        <v>2</v>
      </c>
      <c r="F24" s="15" t="s">
        <v>2</v>
      </c>
      <c r="G24" s="15" t="s">
        <v>2</v>
      </c>
      <c r="I24" s="17"/>
    </row>
    <row r="25" spans="1:11" ht="15" customHeight="1" x14ac:dyDescent="0.25">
      <c r="B25" s="41" t="s">
        <v>131</v>
      </c>
      <c r="D25" s="2">
        <v>2023</v>
      </c>
      <c r="E25" s="15" t="s">
        <v>2</v>
      </c>
      <c r="F25" s="15" t="s">
        <v>2</v>
      </c>
      <c r="G25" s="15" t="s">
        <v>2</v>
      </c>
      <c r="I25" s="17"/>
    </row>
    <row r="26" spans="1:11" ht="15" customHeight="1" x14ac:dyDescent="0.25">
      <c r="D26" s="2">
        <v>2024</v>
      </c>
      <c r="E26" s="15" t="s">
        <v>2</v>
      </c>
      <c r="F26" s="15" t="s">
        <v>2</v>
      </c>
      <c r="G26" s="15" t="s">
        <v>2</v>
      </c>
      <c r="I26" s="17"/>
    </row>
    <row r="27" spans="1:11" ht="8.1" customHeight="1" x14ac:dyDescent="0.25">
      <c r="D27" s="19"/>
      <c r="E27" s="18"/>
      <c r="F27" s="18"/>
      <c r="G27" s="18"/>
      <c r="I27" s="17"/>
    </row>
    <row r="28" spans="1:11" ht="15" customHeight="1" x14ac:dyDescent="0.25">
      <c r="B28" s="26" t="s">
        <v>45</v>
      </c>
      <c r="D28" s="2">
        <v>2022</v>
      </c>
      <c r="E28" s="15" t="s">
        <v>2</v>
      </c>
      <c r="F28" s="15" t="s">
        <v>2</v>
      </c>
      <c r="G28" s="15" t="s">
        <v>2</v>
      </c>
      <c r="I28" s="17"/>
    </row>
    <row r="29" spans="1:11" ht="15" customHeight="1" x14ac:dyDescent="0.25">
      <c r="B29" s="41" t="s">
        <v>44</v>
      </c>
      <c r="D29" s="2">
        <v>2023</v>
      </c>
      <c r="E29" s="15" t="s">
        <v>2</v>
      </c>
      <c r="F29" s="15" t="s">
        <v>2</v>
      </c>
      <c r="G29" s="15" t="s">
        <v>2</v>
      </c>
      <c r="I29" s="17"/>
    </row>
    <row r="30" spans="1:11" ht="15" customHeight="1" x14ac:dyDescent="0.25">
      <c r="D30" s="2">
        <v>2024</v>
      </c>
      <c r="E30" s="15" t="s">
        <v>2</v>
      </c>
      <c r="F30" s="15" t="s">
        <v>2</v>
      </c>
      <c r="G30" s="15" t="s">
        <v>2</v>
      </c>
      <c r="I30" s="17"/>
    </row>
    <row r="31" spans="1:11" ht="8.1" customHeight="1" x14ac:dyDescent="0.25">
      <c r="D31" s="19"/>
      <c r="E31" s="18"/>
      <c r="F31" s="18"/>
      <c r="G31" s="18"/>
      <c r="I31" s="17"/>
    </row>
    <row r="32" spans="1:11" ht="15" customHeight="1" x14ac:dyDescent="0.25">
      <c r="B32" s="26" t="s">
        <v>43</v>
      </c>
      <c r="D32" s="2">
        <v>2022</v>
      </c>
      <c r="E32" s="20">
        <f t="shared" ref="E32:E34" si="2">SUM(F32:G32)</f>
        <v>4</v>
      </c>
      <c r="F32" s="15" t="s">
        <v>2</v>
      </c>
      <c r="G32" s="15">
        <f>SUM(G70,'3.9a (3)'!G32,'3.9a (3)'!G70,'3.9a (5)'!G32)</f>
        <v>4</v>
      </c>
      <c r="I32" s="17"/>
    </row>
    <row r="33" spans="1:10" ht="15" customHeight="1" x14ac:dyDescent="0.25">
      <c r="B33" s="41" t="s">
        <v>42</v>
      </c>
      <c r="D33" s="2">
        <v>2023</v>
      </c>
      <c r="E33" s="20">
        <f t="shared" si="2"/>
        <v>17</v>
      </c>
      <c r="F33" s="15" t="s">
        <v>2</v>
      </c>
      <c r="G33" s="15">
        <f>SUM(G71,'3.9a (3)'!G33,'3.9a (3)'!G71,'3.9a (5)'!G33)</f>
        <v>17</v>
      </c>
      <c r="I33" s="17"/>
    </row>
    <row r="34" spans="1:10" ht="15" customHeight="1" x14ac:dyDescent="0.25">
      <c r="D34" s="2">
        <v>2024</v>
      </c>
      <c r="E34" s="20">
        <f t="shared" si="2"/>
        <v>16</v>
      </c>
      <c r="F34" s="15">
        <f>SUM(F72,'3.9a (3)'!F34,'3.9a (3)'!F72,'3.9a (5)'!F34)</f>
        <v>2</v>
      </c>
      <c r="G34" s="15">
        <f>SUM(G72,'3.9a (3)'!G34,'3.9a (3)'!G72,'3.9a (5)'!G34)</f>
        <v>14</v>
      </c>
      <c r="I34" s="17"/>
    </row>
    <row r="35" spans="1:10" ht="8.1" customHeight="1" x14ac:dyDescent="0.25">
      <c r="D35" s="19"/>
      <c r="E35" s="18"/>
      <c r="F35" s="18"/>
      <c r="G35" s="18"/>
      <c r="I35" s="17"/>
    </row>
    <row r="36" spans="1:10" ht="15" customHeight="1" x14ac:dyDescent="0.25">
      <c r="B36" s="26" t="s">
        <v>41</v>
      </c>
      <c r="D36" s="2">
        <v>2022</v>
      </c>
      <c r="E36" s="20">
        <f t="shared" ref="E36:E38" si="3">SUM(F36:G36)</f>
        <v>19</v>
      </c>
      <c r="F36" s="15">
        <f>SUM(F74,'3.9a (3)'!F36,'3.9a (3)'!F74,'3.9a (5)'!F36)</f>
        <v>5</v>
      </c>
      <c r="G36" s="15">
        <f>SUM(G74,'3.9a (3)'!G36,'3.9a (3)'!G74,'3.9a (5)'!G36)</f>
        <v>14</v>
      </c>
      <c r="I36" s="17"/>
    </row>
    <row r="37" spans="1:10" ht="15" customHeight="1" x14ac:dyDescent="0.25">
      <c r="B37" s="41" t="s">
        <v>40</v>
      </c>
      <c r="D37" s="2">
        <v>2023</v>
      </c>
      <c r="E37" s="20">
        <f t="shared" si="3"/>
        <v>31</v>
      </c>
      <c r="F37" s="15">
        <f>SUM(F75,'3.9a (3)'!F37,'3.9a (3)'!F75,'3.9a (5)'!F37)</f>
        <v>3</v>
      </c>
      <c r="G37" s="15">
        <f>SUM(G75,'3.9a (3)'!G37,'3.9a (3)'!G75,'3.9a (5)'!G37)</f>
        <v>28</v>
      </c>
      <c r="I37" s="17"/>
    </row>
    <row r="38" spans="1:10" s="3" customFormat="1" ht="15" customHeight="1" x14ac:dyDescent="0.25">
      <c r="A38" s="1"/>
      <c r="D38" s="2">
        <v>2024</v>
      </c>
      <c r="E38" s="20">
        <f t="shared" si="3"/>
        <v>35</v>
      </c>
      <c r="F38" s="15">
        <f>SUM(F76,'3.9a (3)'!F38,'3.9a (3)'!F76,'3.9a (5)'!F38)</f>
        <v>2</v>
      </c>
      <c r="G38" s="15">
        <f>SUM(G76,'3.9a (3)'!G38,'3.9a (3)'!G76,'3.9a (5)'!G38)</f>
        <v>33</v>
      </c>
      <c r="H38" s="1"/>
      <c r="I38" s="17"/>
    </row>
    <row r="39" spans="1:10" ht="8.1" customHeight="1" x14ac:dyDescent="0.25">
      <c r="D39" s="19"/>
      <c r="E39" s="18"/>
      <c r="F39" s="18"/>
      <c r="G39" s="18"/>
      <c r="I39" s="17"/>
    </row>
    <row r="40" spans="1:10" ht="15" customHeight="1" x14ac:dyDescent="0.25">
      <c r="A40" s="3"/>
      <c r="B40" s="26" t="s">
        <v>39</v>
      </c>
      <c r="D40" s="2">
        <v>2022</v>
      </c>
      <c r="E40" s="20">
        <f t="shared" ref="E40:E42" si="4">SUM(F40:G40)</f>
        <v>18</v>
      </c>
      <c r="F40" s="15">
        <f>SUM(F78,'3.9a (3)'!F40,'3.9a (3)'!F78,'3.9a (5)'!F40)</f>
        <v>4</v>
      </c>
      <c r="G40" s="15">
        <f>SUM(G78,'3.9a (3)'!G40,'3.9a (3)'!G78,'3.9a (5)'!G40)</f>
        <v>14</v>
      </c>
      <c r="I40" s="17"/>
    </row>
    <row r="41" spans="1:10" ht="15" customHeight="1" x14ac:dyDescent="0.25">
      <c r="B41" s="41" t="s">
        <v>38</v>
      </c>
      <c r="D41" s="2">
        <v>2023</v>
      </c>
      <c r="E41" s="20">
        <f t="shared" si="4"/>
        <v>25</v>
      </c>
      <c r="F41" s="15">
        <f>SUM(F79,'3.9a (3)'!F41,'3.9a (3)'!F79,'3.9a (5)'!F41)</f>
        <v>2</v>
      </c>
      <c r="G41" s="15">
        <f>SUM(G79,'3.9a (3)'!G41,'3.9a (3)'!G79,'3.9a (5)'!G41)</f>
        <v>23</v>
      </c>
      <c r="I41" s="17"/>
    </row>
    <row r="42" spans="1:10" ht="15" customHeight="1" x14ac:dyDescent="0.25">
      <c r="D42" s="2">
        <v>2024</v>
      </c>
      <c r="E42" s="20">
        <f t="shared" si="4"/>
        <v>23</v>
      </c>
      <c r="F42" s="15">
        <f>SUM(F80,'3.9a (3)'!F42,'3.9a (3)'!F80,'3.9a (5)'!F42)</f>
        <v>2</v>
      </c>
      <c r="G42" s="15">
        <f>SUM(G80,'3.9a (3)'!G42,'3.9a (3)'!G80,'3.9a (5)'!G42)</f>
        <v>21</v>
      </c>
      <c r="I42" s="17"/>
    </row>
    <row r="43" spans="1:10" ht="8.1" customHeight="1" thickBot="1" x14ac:dyDescent="0.3">
      <c r="A43" s="11"/>
      <c r="B43" s="13"/>
      <c r="C43" s="13"/>
      <c r="D43" s="12"/>
      <c r="E43" s="12"/>
      <c r="F43" s="12"/>
      <c r="G43" s="12"/>
      <c r="H43" s="11"/>
    </row>
    <row r="44" spans="1:10" s="9" customFormat="1" x14ac:dyDescent="0.25">
      <c r="A44" s="4"/>
      <c r="B44" s="7"/>
      <c r="C44" s="7"/>
      <c r="D44" s="6"/>
      <c r="E44" s="6"/>
      <c r="F44" s="6"/>
      <c r="G44" s="6"/>
      <c r="H44" s="10" t="s">
        <v>1</v>
      </c>
    </row>
    <row r="45" spans="1:10" s="4" customFormat="1" x14ac:dyDescent="0.25">
      <c r="A45" s="8"/>
      <c r="B45" s="7"/>
      <c r="C45" s="7"/>
      <c r="D45" s="6"/>
      <c r="E45" s="6"/>
      <c r="F45" s="6"/>
      <c r="G45" s="6"/>
      <c r="H45" s="5" t="s">
        <v>0</v>
      </c>
    </row>
    <row r="47" spans="1:10" s="35" customFormat="1" ht="15" customHeight="1" x14ac:dyDescent="0.25">
      <c r="B47" s="38" t="s">
        <v>211</v>
      </c>
      <c r="C47" s="36" t="s">
        <v>229</v>
      </c>
      <c r="D47" s="37"/>
      <c r="E47" s="37"/>
      <c r="F47" s="37"/>
      <c r="G47" s="37"/>
      <c r="H47" s="37"/>
      <c r="I47" s="37"/>
      <c r="J47" s="36"/>
    </row>
    <row r="48" spans="1:10" s="35" customFormat="1" ht="15" customHeight="1" x14ac:dyDescent="0.25">
      <c r="B48" s="38"/>
      <c r="C48" s="36" t="s">
        <v>217</v>
      </c>
      <c r="D48" s="37"/>
      <c r="E48" s="37"/>
      <c r="F48" s="37"/>
      <c r="G48" s="37"/>
      <c r="H48" s="37"/>
      <c r="I48" s="37"/>
      <c r="J48" s="36"/>
    </row>
    <row r="49" spans="1:11" s="31" customFormat="1" ht="16.5" customHeight="1" x14ac:dyDescent="0.25">
      <c r="B49" s="34" t="s">
        <v>212</v>
      </c>
      <c r="C49" s="76" t="s">
        <v>210</v>
      </c>
      <c r="D49" s="77"/>
      <c r="E49" s="77"/>
      <c r="F49" s="77"/>
      <c r="G49" s="77"/>
      <c r="H49" s="77"/>
      <c r="I49" s="77"/>
    </row>
    <row r="50" spans="1:11" ht="8.1" customHeight="1" thickBot="1" x14ac:dyDescent="0.3">
      <c r="H50" s="2"/>
      <c r="I50" s="2"/>
    </row>
    <row r="51" spans="1:11" ht="4.5" customHeight="1" thickTop="1" x14ac:dyDescent="0.25">
      <c r="A51" s="46"/>
      <c r="B51" s="47"/>
      <c r="C51" s="47"/>
      <c r="D51" s="48"/>
      <c r="E51" s="48"/>
      <c r="F51" s="48"/>
      <c r="G51" s="48"/>
      <c r="H51" s="46"/>
    </row>
    <row r="52" spans="1:11" x14ac:dyDescent="0.25">
      <c r="A52" s="49"/>
      <c r="B52" s="50" t="s">
        <v>47</v>
      </c>
      <c r="C52" s="51"/>
      <c r="D52" s="67" t="s">
        <v>26</v>
      </c>
      <c r="E52" s="74" t="s">
        <v>221</v>
      </c>
      <c r="F52" s="74"/>
      <c r="G52" s="74"/>
      <c r="H52" s="49"/>
    </row>
    <row r="53" spans="1:11" x14ac:dyDescent="0.25">
      <c r="A53" s="49"/>
      <c r="B53" s="55" t="s">
        <v>46</v>
      </c>
      <c r="C53" s="51"/>
      <c r="D53" s="56" t="s">
        <v>24</v>
      </c>
      <c r="E53" s="75" t="s">
        <v>222</v>
      </c>
      <c r="F53" s="75"/>
      <c r="G53" s="75"/>
      <c r="H53" s="49"/>
    </row>
    <row r="54" spans="1:11" ht="15.75" customHeight="1" x14ac:dyDescent="0.25">
      <c r="A54" s="49"/>
      <c r="B54" s="70"/>
      <c r="C54" s="70"/>
      <c r="D54" s="70"/>
      <c r="E54" s="53" t="s">
        <v>23</v>
      </c>
      <c r="F54" s="53" t="s">
        <v>22</v>
      </c>
      <c r="G54" s="53" t="s">
        <v>21</v>
      </c>
      <c r="H54" s="49"/>
    </row>
    <row r="55" spans="1:11" ht="15.75" customHeight="1" x14ac:dyDescent="0.25">
      <c r="A55" s="49"/>
      <c r="B55" s="70"/>
      <c r="C55" s="70"/>
      <c r="D55" s="70"/>
      <c r="E55" s="57" t="s">
        <v>20</v>
      </c>
      <c r="F55" s="57" t="s">
        <v>19</v>
      </c>
      <c r="G55" s="57" t="s">
        <v>18</v>
      </c>
      <c r="H55" s="49"/>
    </row>
    <row r="56" spans="1:11" s="14" customFormat="1" ht="8.1" customHeight="1" x14ac:dyDescent="0.25">
      <c r="A56" s="59"/>
      <c r="B56" s="60"/>
      <c r="C56" s="59"/>
      <c r="D56" s="61"/>
      <c r="E56" s="61"/>
      <c r="F56" s="61"/>
      <c r="G56" s="61"/>
      <c r="H56" s="59"/>
    </row>
    <row r="57" spans="1:11" ht="8.1" customHeight="1" x14ac:dyDescent="0.25">
      <c r="A57" s="14"/>
      <c r="B57" s="28"/>
      <c r="C57" s="28"/>
      <c r="D57" s="30"/>
      <c r="E57" s="30"/>
      <c r="F57" s="30"/>
      <c r="G57" s="30"/>
      <c r="H57" s="14"/>
      <c r="I57" s="29"/>
      <c r="J57" s="29"/>
      <c r="K57" s="29"/>
    </row>
    <row r="58" spans="1:11" ht="15" customHeight="1" x14ac:dyDescent="0.25">
      <c r="A58" s="14"/>
      <c r="B58" s="28" t="s">
        <v>23</v>
      </c>
      <c r="C58" s="27"/>
      <c r="D58" s="24">
        <v>2022</v>
      </c>
      <c r="E58" s="25">
        <f>SUM(E62,E66,E70,E74,E78)</f>
        <v>7</v>
      </c>
      <c r="F58" s="25">
        <f t="shared" ref="F58:G58" si="5">SUM(F62,F66,F70,F74,F78)</f>
        <v>1</v>
      </c>
      <c r="G58" s="25">
        <f t="shared" si="5"/>
        <v>6</v>
      </c>
      <c r="H58" s="14"/>
    </row>
    <row r="59" spans="1:11" ht="15" customHeight="1" x14ac:dyDescent="0.25">
      <c r="B59" s="41" t="s">
        <v>20</v>
      </c>
      <c r="C59" s="26"/>
      <c r="D59" s="24">
        <v>2023</v>
      </c>
      <c r="E59" s="25">
        <f t="shared" ref="E59:G60" si="6">SUM(E63,E67,E71,E75,E79)</f>
        <v>27</v>
      </c>
      <c r="F59" s="25">
        <f t="shared" si="6"/>
        <v>1</v>
      </c>
      <c r="G59" s="25">
        <f t="shared" si="6"/>
        <v>26</v>
      </c>
    </row>
    <row r="60" spans="1:11" ht="15" customHeight="1" x14ac:dyDescent="0.25">
      <c r="B60" s="26"/>
      <c r="C60" s="26"/>
      <c r="D60" s="24">
        <v>2024</v>
      </c>
      <c r="E60" s="25">
        <f t="shared" si="6"/>
        <v>20</v>
      </c>
      <c r="F60" s="25">
        <f t="shared" si="6"/>
        <v>2</v>
      </c>
      <c r="G60" s="25">
        <f t="shared" si="6"/>
        <v>18</v>
      </c>
      <c r="I60" s="17"/>
    </row>
    <row r="61" spans="1:11" ht="8.1" customHeight="1" x14ac:dyDescent="0.25">
      <c r="D61" s="24"/>
      <c r="E61" s="23"/>
      <c r="F61" s="23"/>
      <c r="G61" s="23"/>
      <c r="I61" s="17"/>
    </row>
    <row r="62" spans="1:11" ht="15" customHeight="1" x14ac:dyDescent="0.25">
      <c r="B62" s="26" t="s">
        <v>130</v>
      </c>
      <c r="D62" s="2">
        <v>2022</v>
      </c>
      <c r="E62" s="15" t="s">
        <v>2</v>
      </c>
      <c r="F62" s="15" t="s">
        <v>2</v>
      </c>
      <c r="G62" s="15" t="s">
        <v>2</v>
      </c>
      <c r="I62" s="17"/>
    </row>
    <row r="63" spans="1:11" ht="15" customHeight="1" x14ac:dyDescent="0.25">
      <c r="B63" s="41" t="s">
        <v>131</v>
      </c>
      <c r="D63" s="2">
        <v>2023</v>
      </c>
      <c r="E63" s="15" t="s">
        <v>2</v>
      </c>
      <c r="F63" s="15" t="s">
        <v>2</v>
      </c>
      <c r="G63" s="15" t="s">
        <v>2</v>
      </c>
      <c r="I63" s="17"/>
    </row>
    <row r="64" spans="1:11" ht="15" customHeight="1" x14ac:dyDescent="0.25">
      <c r="D64" s="2">
        <v>2024</v>
      </c>
      <c r="E64" s="15" t="s">
        <v>2</v>
      </c>
      <c r="F64" s="15" t="s">
        <v>2</v>
      </c>
      <c r="G64" s="15" t="s">
        <v>2</v>
      </c>
      <c r="I64" s="17"/>
    </row>
    <row r="65" spans="1:9" ht="8.1" customHeight="1" x14ac:dyDescent="0.25">
      <c r="D65" s="19"/>
      <c r="E65" s="18"/>
      <c r="F65" s="18"/>
      <c r="G65" s="18"/>
      <c r="I65" s="17"/>
    </row>
    <row r="66" spans="1:9" ht="15" customHeight="1" x14ac:dyDescent="0.25">
      <c r="B66" s="26" t="s">
        <v>45</v>
      </c>
      <c r="D66" s="2">
        <v>2022</v>
      </c>
      <c r="E66" s="15" t="s">
        <v>2</v>
      </c>
      <c r="F66" s="15" t="s">
        <v>2</v>
      </c>
      <c r="G66" s="15" t="s">
        <v>2</v>
      </c>
      <c r="I66" s="17"/>
    </row>
    <row r="67" spans="1:9" ht="15" customHeight="1" x14ac:dyDescent="0.25">
      <c r="B67" s="41" t="s">
        <v>44</v>
      </c>
      <c r="D67" s="2">
        <v>2023</v>
      </c>
      <c r="E67" s="15" t="s">
        <v>2</v>
      </c>
      <c r="F67" s="15" t="s">
        <v>2</v>
      </c>
      <c r="G67" s="15" t="s">
        <v>2</v>
      </c>
      <c r="I67" s="17"/>
    </row>
    <row r="68" spans="1:9" ht="15" customHeight="1" x14ac:dyDescent="0.25">
      <c r="D68" s="2">
        <v>2024</v>
      </c>
      <c r="E68" s="15" t="s">
        <v>2</v>
      </c>
      <c r="F68" s="15" t="s">
        <v>2</v>
      </c>
      <c r="G68" s="15" t="s">
        <v>2</v>
      </c>
      <c r="I68" s="17"/>
    </row>
    <row r="69" spans="1:9" ht="8.1" customHeight="1" x14ac:dyDescent="0.25">
      <c r="D69" s="19"/>
      <c r="E69" s="18"/>
      <c r="F69" s="18"/>
      <c r="G69" s="18"/>
      <c r="I69" s="17"/>
    </row>
    <row r="70" spans="1:9" ht="15" customHeight="1" x14ac:dyDescent="0.25">
      <c r="B70" s="26" t="s">
        <v>43</v>
      </c>
      <c r="D70" s="2">
        <v>2022</v>
      </c>
      <c r="E70" s="15" t="s">
        <v>2</v>
      </c>
      <c r="F70" s="15" t="s">
        <v>2</v>
      </c>
      <c r="G70" s="15" t="s">
        <v>2</v>
      </c>
      <c r="I70" s="17"/>
    </row>
    <row r="71" spans="1:9" ht="15" customHeight="1" x14ac:dyDescent="0.25">
      <c r="B71" s="41" t="s">
        <v>42</v>
      </c>
      <c r="D71" s="2">
        <v>2023</v>
      </c>
      <c r="E71" s="20">
        <f t="shared" ref="E71:E72" si="7">SUM(F71:G71)</f>
        <v>9</v>
      </c>
      <c r="F71" s="15" t="s">
        <v>2</v>
      </c>
      <c r="G71" s="15">
        <v>9</v>
      </c>
      <c r="I71" s="17"/>
    </row>
    <row r="72" spans="1:9" ht="15" customHeight="1" x14ac:dyDescent="0.25">
      <c r="D72" s="2">
        <v>2024</v>
      </c>
      <c r="E72" s="20">
        <f t="shared" si="7"/>
        <v>8</v>
      </c>
      <c r="F72" s="15">
        <v>2</v>
      </c>
      <c r="G72" s="15">
        <v>6</v>
      </c>
      <c r="I72" s="17"/>
    </row>
    <row r="73" spans="1:9" ht="8.1" customHeight="1" x14ac:dyDescent="0.25">
      <c r="D73" s="19"/>
      <c r="E73" s="18"/>
      <c r="F73" s="18"/>
      <c r="G73" s="18"/>
      <c r="I73" s="17"/>
    </row>
    <row r="74" spans="1:9" ht="15" customHeight="1" x14ac:dyDescent="0.25">
      <c r="B74" s="26" t="s">
        <v>41</v>
      </c>
      <c r="D74" s="2">
        <v>2022</v>
      </c>
      <c r="E74" s="20">
        <f t="shared" ref="E74:E76" si="8">SUM(F74:G74)</f>
        <v>5</v>
      </c>
      <c r="F74" s="15">
        <v>1</v>
      </c>
      <c r="G74" s="15">
        <v>4</v>
      </c>
      <c r="I74" s="17"/>
    </row>
    <row r="75" spans="1:9" ht="15" customHeight="1" x14ac:dyDescent="0.25">
      <c r="B75" s="41" t="s">
        <v>40</v>
      </c>
      <c r="D75" s="2">
        <v>2023</v>
      </c>
      <c r="E75" s="20">
        <f t="shared" si="8"/>
        <v>13</v>
      </c>
      <c r="F75" s="15">
        <v>1</v>
      </c>
      <c r="G75" s="15">
        <v>12</v>
      </c>
      <c r="I75" s="17"/>
    </row>
    <row r="76" spans="1:9" s="3" customFormat="1" ht="15" customHeight="1" x14ac:dyDescent="0.25">
      <c r="A76" s="1"/>
      <c r="D76" s="2">
        <v>2024</v>
      </c>
      <c r="E76" s="20">
        <f t="shared" si="8"/>
        <v>7</v>
      </c>
      <c r="F76" s="15" t="s">
        <v>2</v>
      </c>
      <c r="G76" s="15">
        <v>7</v>
      </c>
      <c r="H76" s="1"/>
      <c r="I76" s="17"/>
    </row>
    <row r="77" spans="1:9" ht="8.1" customHeight="1" x14ac:dyDescent="0.25">
      <c r="D77" s="19"/>
      <c r="E77" s="18"/>
      <c r="F77" s="18"/>
      <c r="G77" s="18"/>
      <c r="I77" s="17"/>
    </row>
    <row r="78" spans="1:9" ht="15" customHeight="1" x14ac:dyDescent="0.25">
      <c r="A78" s="3"/>
      <c r="B78" s="26" t="s">
        <v>39</v>
      </c>
      <c r="D78" s="2">
        <v>2022</v>
      </c>
      <c r="E78" s="20">
        <f t="shared" ref="E78:E80" si="9">SUM(F78:G78)</f>
        <v>2</v>
      </c>
      <c r="F78" s="15" t="s">
        <v>2</v>
      </c>
      <c r="G78" s="15">
        <v>2</v>
      </c>
      <c r="I78" s="17"/>
    </row>
    <row r="79" spans="1:9" ht="15" customHeight="1" x14ac:dyDescent="0.25">
      <c r="B79" s="41" t="s">
        <v>38</v>
      </c>
      <c r="D79" s="2">
        <v>2023</v>
      </c>
      <c r="E79" s="20">
        <f t="shared" si="9"/>
        <v>5</v>
      </c>
      <c r="F79" s="15" t="s">
        <v>2</v>
      </c>
      <c r="G79" s="15">
        <v>5</v>
      </c>
      <c r="I79" s="17"/>
    </row>
    <row r="80" spans="1:9" ht="15" customHeight="1" x14ac:dyDescent="0.25">
      <c r="D80" s="2">
        <v>2024</v>
      </c>
      <c r="E80" s="20">
        <f t="shared" si="9"/>
        <v>5</v>
      </c>
      <c r="F80" s="15" t="s">
        <v>2</v>
      </c>
      <c r="G80" s="15">
        <v>5</v>
      </c>
      <c r="I80" s="17"/>
    </row>
    <row r="81" spans="1:8" ht="8.1" customHeight="1" thickBot="1" x14ac:dyDescent="0.3">
      <c r="A81" s="11"/>
      <c r="B81" s="13"/>
      <c r="C81" s="13"/>
      <c r="D81" s="12"/>
      <c r="E81" s="12"/>
      <c r="F81" s="12"/>
      <c r="G81" s="12"/>
      <c r="H81" s="11"/>
    </row>
    <row r="82" spans="1:8" s="9" customFormat="1" x14ac:dyDescent="0.25">
      <c r="A82" s="4"/>
      <c r="B82" s="7"/>
      <c r="C82" s="7"/>
      <c r="D82" s="6"/>
      <c r="E82" s="6"/>
      <c r="F82" s="6"/>
      <c r="G82" s="6"/>
      <c r="H82" s="10" t="s">
        <v>1</v>
      </c>
    </row>
    <row r="83" spans="1:8" s="4" customFormat="1" x14ac:dyDescent="0.25">
      <c r="A83" s="8"/>
      <c r="B83" s="7"/>
      <c r="C83" s="7"/>
      <c r="D83" s="6"/>
      <c r="E83" s="6"/>
      <c r="F83" s="6"/>
      <c r="G83" s="6"/>
      <c r="H83" s="5" t="s">
        <v>0</v>
      </c>
    </row>
  </sheetData>
  <mergeCells count="6">
    <mergeCell ref="E53:G53"/>
    <mergeCell ref="E14:G14"/>
    <mergeCell ref="E15:G15"/>
    <mergeCell ref="C11:I11"/>
    <mergeCell ref="C49:I49"/>
    <mergeCell ref="E52:G5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5" fitToWidth="0" orientation="portrait" r:id="rId1"/>
  <headerFooter>
    <oddHeader xml:space="preserve">&amp;R&amp;"-,Bold"
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3D44-2B66-49E9-850D-FFAB57257549}">
  <dimension ref="A1:M83"/>
  <sheetViews>
    <sheetView showGridLines="0" view="pageBreakPreview" topLeftCell="A43" zoomScaleNormal="90" zoomScaleSheetLayoutView="100" workbookViewId="0">
      <selection activeCell="C47" sqref="C47:I49"/>
    </sheetView>
  </sheetViews>
  <sheetFormatPr defaultColWidth="9.140625" defaultRowHeight="13.5" x14ac:dyDescent="0.25"/>
  <cols>
    <col min="1" max="1" width="1.7109375" style="1" customWidth="1"/>
    <col min="2" max="2" width="12.140625" style="3" customWidth="1"/>
    <col min="3" max="3" width="9.42578125" style="3" customWidth="1"/>
    <col min="4" max="4" width="15.28515625" style="2" customWidth="1"/>
    <col min="5" max="7" width="18.28515625" style="2" customWidth="1"/>
    <col min="8" max="8" width="2.140625" style="1" customWidth="1"/>
    <col min="9" max="16384" width="9.140625" style="1"/>
  </cols>
  <sheetData>
    <row r="1" spans="1:13" ht="8.1" customHeight="1" x14ac:dyDescent="0.25"/>
    <row r="2" spans="1:13" ht="12" customHeight="1" x14ac:dyDescent="0.25">
      <c r="H2" s="2"/>
      <c r="I2" s="2"/>
      <c r="J2" s="40"/>
    </row>
    <row r="3" spans="1:13" ht="12" customHeight="1" x14ac:dyDescent="0.25">
      <c r="H3" s="2"/>
      <c r="I3" s="2"/>
      <c r="J3" s="40"/>
      <c r="K3" s="63"/>
      <c r="L3" s="63"/>
      <c r="M3" s="63"/>
    </row>
    <row r="4" spans="1:13" ht="12" customHeight="1" x14ac:dyDescent="0.25">
      <c r="H4" s="2"/>
      <c r="I4" s="2"/>
    </row>
    <row r="5" spans="1:13" ht="12" customHeight="1" x14ac:dyDescent="0.25">
      <c r="H5" s="2"/>
      <c r="I5" s="2"/>
    </row>
    <row r="6" spans="1:13" ht="12" customHeight="1" x14ac:dyDescent="0.25">
      <c r="H6" s="2"/>
      <c r="I6" s="2"/>
    </row>
    <row r="7" spans="1:13" ht="12" customHeight="1" x14ac:dyDescent="0.25">
      <c r="H7" s="2"/>
      <c r="I7" s="2"/>
    </row>
    <row r="8" spans="1:13" ht="12" customHeight="1" x14ac:dyDescent="0.25">
      <c r="H8" s="2"/>
      <c r="I8" s="2"/>
    </row>
    <row r="9" spans="1:13" s="35" customFormat="1" ht="15" customHeight="1" x14ac:dyDescent="0.25">
      <c r="B9" s="38" t="s">
        <v>211</v>
      </c>
      <c r="C9" s="36" t="s">
        <v>229</v>
      </c>
      <c r="D9" s="37"/>
      <c r="E9" s="37"/>
      <c r="F9" s="37"/>
      <c r="G9" s="37"/>
      <c r="H9" s="37"/>
      <c r="I9" s="37"/>
      <c r="J9" s="36"/>
    </row>
    <row r="10" spans="1:13" s="35" customFormat="1" ht="15" customHeight="1" x14ac:dyDescent="0.25">
      <c r="B10" s="38"/>
      <c r="C10" s="36" t="s">
        <v>217</v>
      </c>
      <c r="D10" s="37"/>
      <c r="E10" s="37"/>
      <c r="F10" s="37"/>
      <c r="G10" s="37"/>
      <c r="H10" s="37"/>
      <c r="I10" s="37"/>
      <c r="J10" s="36"/>
    </row>
    <row r="11" spans="1:13" s="31" customFormat="1" ht="16.5" customHeight="1" x14ac:dyDescent="0.25">
      <c r="B11" s="34" t="s">
        <v>212</v>
      </c>
      <c r="C11" s="76" t="s">
        <v>210</v>
      </c>
      <c r="D11" s="77"/>
      <c r="E11" s="77"/>
      <c r="F11" s="77"/>
      <c r="G11" s="77"/>
      <c r="H11" s="77"/>
      <c r="I11" s="77"/>
    </row>
    <row r="12" spans="1:13" ht="8.1" customHeight="1" thickBot="1" x14ac:dyDescent="0.3"/>
    <row r="13" spans="1:13" ht="4.5" customHeight="1" thickTop="1" x14ac:dyDescent="0.25">
      <c r="A13" s="46"/>
      <c r="B13" s="47"/>
      <c r="C13" s="47"/>
      <c r="D13" s="48"/>
      <c r="E13" s="48"/>
      <c r="F13" s="48"/>
      <c r="G13" s="48"/>
      <c r="H13" s="46"/>
    </row>
    <row r="14" spans="1:13" x14ac:dyDescent="0.25">
      <c r="A14" s="49"/>
      <c r="B14" s="50" t="s">
        <v>47</v>
      </c>
      <c r="C14" s="51"/>
      <c r="D14" s="67" t="s">
        <v>26</v>
      </c>
      <c r="E14" s="74" t="s">
        <v>223</v>
      </c>
      <c r="F14" s="74"/>
      <c r="G14" s="74"/>
      <c r="H14" s="49"/>
    </row>
    <row r="15" spans="1:13" x14ac:dyDescent="0.25">
      <c r="A15" s="49"/>
      <c r="B15" s="55" t="s">
        <v>46</v>
      </c>
      <c r="C15" s="51"/>
      <c r="D15" s="56" t="s">
        <v>24</v>
      </c>
      <c r="E15" s="75" t="s">
        <v>224</v>
      </c>
      <c r="F15" s="75"/>
      <c r="G15" s="75"/>
      <c r="H15" s="49"/>
    </row>
    <row r="16" spans="1:13" ht="15.75" customHeight="1" x14ac:dyDescent="0.25">
      <c r="A16" s="49"/>
      <c r="B16" s="70"/>
      <c r="C16" s="70"/>
      <c r="D16" s="70"/>
      <c r="E16" s="53" t="s">
        <v>23</v>
      </c>
      <c r="F16" s="53" t="s">
        <v>22</v>
      </c>
      <c r="G16" s="53" t="s">
        <v>21</v>
      </c>
      <c r="H16" s="49"/>
    </row>
    <row r="17" spans="1:11" ht="15.75" customHeight="1" x14ac:dyDescent="0.25">
      <c r="A17" s="49"/>
      <c r="B17" s="70"/>
      <c r="C17" s="70"/>
      <c r="D17" s="70"/>
      <c r="E17" s="57" t="s">
        <v>20</v>
      </c>
      <c r="F17" s="57" t="s">
        <v>19</v>
      </c>
      <c r="G17" s="57" t="s">
        <v>18</v>
      </c>
      <c r="H17" s="49"/>
    </row>
    <row r="18" spans="1:11" s="14" customFormat="1" ht="8.1" customHeight="1" x14ac:dyDescent="0.25">
      <c r="A18" s="59"/>
      <c r="B18" s="60"/>
      <c r="C18" s="59"/>
      <c r="D18" s="61"/>
      <c r="E18" s="61"/>
      <c r="F18" s="61"/>
      <c r="G18" s="61"/>
      <c r="H18" s="59"/>
    </row>
    <row r="19" spans="1:11" ht="8.1" customHeight="1" x14ac:dyDescent="0.25">
      <c r="A19" s="14"/>
      <c r="B19" s="28"/>
      <c r="C19" s="28"/>
      <c r="D19" s="30"/>
      <c r="E19" s="73"/>
      <c r="F19" s="73"/>
      <c r="G19" s="73"/>
      <c r="H19" s="14"/>
      <c r="I19" s="29"/>
      <c r="J19" s="29"/>
      <c r="K19" s="29"/>
    </row>
    <row r="20" spans="1:11" ht="15" customHeight="1" x14ac:dyDescent="0.25">
      <c r="A20" s="14"/>
      <c r="B20" s="28" t="s">
        <v>23</v>
      </c>
      <c r="C20" s="27"/>
      <c r="D20" s="24">
        <v>2022</v>
      </c>
      <c r="E20" s="25">
        <f>SUM(E24,E28,E32,E36,E40)</f>
        <v>17</v>
      </c>
      <c r="F20" s="25">
        <f t="shared" ref="F20:G20" si="0">SUM(F24,F28,F32,F36,F40)</f>
        <v>4</v>
      </c>
      <c r="G20" s="25">
        <f t="shared" si="0"/>
        <v>13</v>
      </c>
      <c r="H20" s="14"/>
    </row>
    <row r="21" spans="1:11" ht="15" customHeight="1" x14ac:dyDescent="0.25">
      <c r="B21" s="41" t="s">
        <v>20</v>
      </c>
      <c r="C21" s="26"/>
      <c r="D21" s="24">
        <v>2023</v>
      </c>
      <c r="E21" s="25">
        <f t="shared" ref="E21:G22" si="1">SUM(E25,E29,E33,E37,E41)</f>
        <v>23</v>
      </c>
      <c r="F21" s="25">
        <f t="shared" si="1"/>
        <v>2</v>
      </c>
      <c r="G21" s="25">
        <f t="shared" si="1"/>
        <v>21</v>
      </c>
    </row>
    <row r="22" spans="1:11" ht="15" customHeight="1" x14ac:dyDescent="0.25">
      <c r="B22" s="26"/>
      <c r="C22" s="26"/>
      <c r="D22" s="24">
        <v>2024</v>
      </c>
      <c r="E22" s="25">
        <f t="shared" si="1"/>
        <v>27</v>
      </c>
      <c r="F22" s="25">
        <f t="shared" si="1"/>
        <v>2</v>
      </c>
      <c r="G22" s="25">
        <f t="shared" si="1"/>
        <v>25</v>
      </c>
      <c r="I22" s="17"/>
    </row>
    <row r="23" spans="1:11" ht="8.1" customHeight="1" x14ac:dyDescent="0.25">
      <c r="D23" s="24"/>
      <c r="E23" s="23"/>
      <c r="F23" s="23"/>
      <c r="G23" s="23"/>
      <c r="I23" s="17"/>
    </row>
    <row r="24" spans="1:11" ht="15" customHeight="1" x14ac:dyDescent="0.25">
      <c r="B24" s="26" t="s">
        <v>130</v>
      </c>
      <c r="D24" s="2">
        <v>2022</v>
      </c>
      <c r="E24" s="15" t="s">
        <v>2</v>
      </c>
      <c r="F24" s="15" t="s">
        <v>2</v>
      </c>
      <c r="G24" s="15" t="s">
        <v>2</v>
      </c>
      <c r="I24" s="17"/>
    </row>
    <row r="25" spans="1:11" ht="15" customHeight="1" x14ac:dyDescent="0.25">
      <c r="B25" s="41" t="s">
        <v>131</v>
      </c>
      <c r="D25" s="2">
        <v>2023</v>
      </c>
      <c r="E25" s="15" t="s">
        <v>2</v>
      </c>
      <c r="F25" s="15" t="s">
        <v>2</v>
      </c>
      <c r="G25" s="15" t="s">
        <v>2</v>
      </c>
      <c r="I25" s="17"/>
    </row>
    <row r="26" spans="1:11" ht="15" customHeight="1" x14ac:dyDescent="0.25">
      <c r="D26" s="2">
        <v>2024</v>
      </c>
      <c r="E26" s="15" t="s">
        <v>2</v>
      </c>
      <c r="F26" s="15" t="s">
        <v>2</v>
      </c>
      <c r="G26" s="15" t="s">
        <v>2</v>
      </c>
      <c r="I26" s="17"/>
    </row>
    <row r="27" spans="1:11" ht="8.1" customHeight="1" x14ac:dyDescent="0.25">
      <c r="D27" s="19"/>
      <c r="E27" s="18"/>
      <c r="F27" s="18"/>
      <c r="G27" s="18"/>
      <c r="I27" s="17"/>
    </row>
    <row r="28" spans="1:11" ht="15" customHeight="1" x14ac:dyDescent="0.25">
      <c r="B28" s="26" t="s">
        <v>45</v>
      </c>
      <c r="D28" s="2">
        <v>2022</v>
      </c>
      <c r="E28" s="15" t="s">
        <v>2</v>
      </c>
      <c r="F28" s="15" t="s">
        <v>2</v>
      </c>
      <c r="G28" s="15" t="s">
        <v>2</v>
      </c>
      <c r="I28" s="17"/>
    </row>
    <row r="29" spans="1:11" ht="15" customHeight="1" x14ac:dyDescent="0.25">
      <c r="B29" s="41" t="s">
        <v>44</v>
      </c>
      <c r="D29" s="2">
        <v>2023</v>
      </c>
      <c r="E29" s="15" t="s">
        <v>2</v>
      </c>
      <c r="F29" s="15" t="s">
        <v>2</v>
      </c>
      <c r="G29" s="15" t="s">
        <v>2</v>
      </c>
      <c r="I29" s="17"/>
    </row>
    <row r="30" spans="1:11" ht="15" customHeight="1" x14ac:dyDescent="0.25">
      <c r="D30" s="2">
        <v>2024</v>
      </c>
      <c r="E30" s="15" t="s">
        <v>2</v>
      </c>
      <c r="F30" s="15" t="s">
        <v>2</v>
      </c>
      <c r="G30" s="15" t="s">
        <v>2</v>
      </c>
      <c r="I30" s="17"/>
    </row>
    <row r="31" spans="1:11" ht="8.1" customHeight="1" x14ac:dyDescent="0.25">
      <c r="D31" s="19"/>
      <c r="E31" s="18"/>
      <c r="F31" s="18"/>
      <c r="G31" s="18"/>
      <c r="I31" s="17"/>
    </row>
    <row r="32" spans="1:11" ht="15" customHeight="1" x14ac:dyDescent="0.25">
      <c r="B32" s="26" t="s">
        <v>43</v>
      </c>
      <c r="D32" s="2">
        <v>2022</v>
      </c>
      <c r="E32" s="20">
        <f t="shared" ref="E32:E34" si="2">SUM(F32:G32)</f>
        <v>2</v>
      </c>
      <c r="F32" s="15" t="s">
        <v>2</v>
      </c>
      <c r="G32" s="15">
        <v>2</v>
      </c>
      <c r="I32" s="17"/>
    </row>
    <row r="33" spans="1:10" ht="15" customHeight="1" x14ac:dyDescent="0.25">
      <c r="B33" s="41" t="s">
        <v>42</v>
      </c>
      <c r="D33" s="2">
        <v>2023</v>
      </c>
      <c r="E33" s="20">
        <f t="shared" si="2"/>
        <v>4</v>
      </c>
      <c r="F33" s="15" t="s">
        <v>2</v>
      </c>
      <c r="G33" s="15">
        <v>4</v>
      </c>
      <c r="I33" s="17"/>
    </row>
    <row r="34" spans="1:10" ht="15" customHeight="1" x14ac:dyDescent="0.25">
      <c r="D34" s="2">
        <v>2024</v>
      </c>
      <c r="E34" s="20">
        <f t="shared" si="2"/>
        <v>4</v>
      </c>
      <c r="F34" s="15" t="s">
        <v>2</v>
      </c>
      <c r="G34" s="15">
        <v>4</v>
      </c>
      <c r="I34" s="17"/>
    </row>
    <row r="35" spans="1:10" ht="8.1" customHeight="1" x14ac:dyDescent="0.25">
      <c r="D35" s="19"/>
      <c r="E35" s="18"/>
      <c r="F35" s="18"/>
      <c r="G35" s="18"/>
      <c r="I35" s="17"/>
    </row>
    <row r="36" spans="1:10" ht="15" customHeight="1" x14ac:dyDescent="0.25">
      <c r="B36" s="26" t="s">
        <v>41</v>
      </c>
      <c r="D36" s="2">
        <v>2022</v>
      </c>
      <c r="E36" s="20">
        <f t="shared" ref="E36:E38" si="3">SUM(F36:G36)</f>
        <v>7</v>
      </c>
      <c r="F36" s="15">
        <v>2</v>
      </c>
      <c r="G36" s="15">
        <v>5</v>
      </c>
      <c r="I36" s="17"/>
    </row>
    <row r="37" spans="1:10" ht="15" customHeight="1" x14ac:dyDescent="0.25">
      <c r="B37" s="41" t="s">
        <v>40</v>
      </c>
      <c r="D37" s="2">
        <v>2023</v>
      </c>
      <c r="E37" s="20">
        <f t="shared" si="3"/>
        <v>9</v>
      </c>
      <c r="F37" s="15">
        <v>1</v>
      </c>
      <c r="G37" s="15">
        <v>8</v>
      </c>
      <c r="I37" s="17"/>
    </row>
    <row r="38" spans="1:10" s="3" customFormat="1" ht="15" customHeight="1" x14ac:dyDescent="0.25">
      <c r="A38" s="1"/>
      <c r="D38" s="2">
        <v>2024</v>
      </c>
      <c r="E38" s="20">
        <f t="shared" si="3"/>
        <v>14</v>
      </c>
      <c r="F38" s="15">
        <v>1</v>
      </c>
      <c r="G38" s="15">
        <v>13</v>
      </c>
      <c r="H38" s="1"/>
      <c r="I38" s="17"/>
    </row>
    <row r="39" spans="1:10" ht="8.1" customHeight="1" x14ac:dyDescent="0.25">
      <c r="D39" s="19"/>
      <c r="E39" s="18"/>
      <c r="F39" s="18"/>
      <c r="G39" s="18"/>
      <c r="I39" s="17"/>
    </row>
    <row r="40" spans="1:10" ht="15" customHeight="1" x14ac:dyDescent="0.25">
      <c r="A40" s="3"/>
      <c r="B40" s="26" t="s">
        <v>39</v>
      </c>
      <c r="D40" s="2">
        <v>2022</v>
      </c>
      <c r="E40" s="20">
        <f t="shared" ref="E40:E41" si="4">SUM(F40:G40)</f>
        <v>8</v>
      </c>
      <c r="F40" s="15">
        <v>2</v>
      </c>
      <c r="G40" s="15">
        <v>6</v>
      </c>
      <c r="I40" s="17"/>
    </row>
    <row r="41" spans="1:10" ht="15" customHeight="1" x14ac:dyDescent="0.25">
      <c r="B41" s="41" t="s">
        <v>38</v>
      </c>
      <c r="D41" s="2">
        <v>2023</v>
      </c>
      <c r="E41" s="20">
        <f t="shared" si="4"/>
        <v>10</v>
      </c>
      <c r="F41" s="15">
        <v>1</v>
      </c>
      <c r="G41" s="15">
        <v>9</v>
      </c>
      <c r="I41" s="17"/>
    </row>
    <row r="42" spans="1:10" ht="15" customHeight="1" x14ac:dyDescent="0.25">
      <c r="D42" s="2">
        <v>2024</v>
      </c>
      <c r="E42" s="20">
        <f t="shared" ref="E42" si="5">SUM(F42:G42)</f>
        <v>9</v>
      </c>
      <c r="F42" s="15">
        <v>1</v>
      </c>
      <c r="G42" s="15">
        <v>8</v>
      </c>
      <c r="I42" s="17"/>
    </row>
    <row r="43" spans="1:10" ht="8.1" customHeight="1" thickBot="1" x14ac:dyDescent="0.3">
      <c r="A43" s="11"/>
      <c r="B43" s="13"/>
      <c r="C43" s="13"/>
      <c r="D43" s="12"/>
      <c r="E43" s="12"/>
      <c r="F43" s="12"/>
      <c r="G43" s="12"/>
      <c r="H43" s="11"/>
    </row>
    <row r="44" spans="1:10" s="9" customFormat="1" x14ac:dyDescent="0.25">
      <c r="A44" s="4"/>
      <c r="B44" s="7"/>
      <c r="C44" s="7"/>
      <c r="D44" s="6"/>
      <c r="E44" s="6"/>
      <c r="F44" s="6"/>
      <c r="G44" s="6"/>
      <c r="H44" s="10" t="s">
        <v>1</v>
      </c>
    </row>
    <row r="45" spans="1:10" s="4" customFormat="1" x14ac:dyDescent="0.25">
      <c r="A45" s="8"/>
      <c r="B45" s="7"/>
      <c r="C45" s="7"/>
      <c r="D45" s="6"/>
      <c r="E45" s="6"/>
      <c r="F45" s="6"/>
      <c r="G45" s="6"/>
      <c r="H45" s="5" t="s">
        <v>0</v>
      </c>
    </row>
    <row r="47" spans="1:10" s="35" customFormat="1" ht="15" customHeight="1" x14ac:dyDescent="0.25">
      <c r="B47" s="38" t="s">
        <v>211</v>
      </c>
      <c r="C47" s="36" t="s">
        <v>229</v>
      </c>
      <c r="D47" s="37"/>
      <c r="E47" s="37"/>
      <c r="F47" s="37"/>
      <c r="G47" s="37"/>
      <c r="H47" s="37"/>
      <c r="I47" s="37"/>
      <c r="J47" s="36"/>
    </row>
    <row r="48" spans="1:10" s="35" customFormat="1" ht="15" customHeight="1" x14ac:dyDescent="0.25">
      <c r="B48" s="38"/>
      <c r="C48" s="36" t="s">
        <v>217</v>
      </c>
      <c r="D48" s="37"/>
      <c r="E48" s="37"/>
      <c r="F48" s="37"/>
      <c r="G48" s="37"/>
      <c r="H48" s="37"/>
      <c r="I48" s="37"/>
      <c r="J48" s="36"/>
    </row>
    <row r="49" spans="1:11" s="31" customFormat="1" ht="16.5" customHeight="1" x14ac:dyDescent="0.25">
      <c r="B49" s="34" t="s">
        <v>212</v>
      </c>
      <c r="C49" s="76" t="s">
        <v>210</v>
      </c>
      <c r="D49" s="77"/>
      <c r="E49" s="77"/>
      <c r="F49" s="77"/>
      <c r="G49" s="77"/>
      <c r="H49" s="77"/>
      <c r="I49" s="77"/>
    </row>
    <row r="50" spans="1:11" ht="8.1" customHeight="1" thickBot="1" x14ac:dyDescent="0.3"/>
    <row r="51" spans="1:11" ht="4.5" customHeight="1" thickTop="1" x14ac:dyDescent="0.25">
      <c r="A51" s="46"/>
      <c r="B51" s="47"/>
      <c r="C51" s="47"/>
      <c r="D51" s="48"/>
      <c r="E51" s="48"/>
      <c r="F51" s="48"/>
      <c r="G51" s="48"/>
      <c r="H51" s="46"/>
    </row>
    <row r="52" spans="1:11" x14ac:dyDescent="0.25">
      <c r="A52" s="49"/>
      <c r="B52" s="50" t="s">
        <v>47</v>
      </c>
      <c r="C52" s="51"/>
      <c r="D52" s="67" t="s">
        <v>26</v>
      </c>
      <c r="E52" s="74" t="s">
        <v>225</v>
      </c>
      <c r="F52" s="74"/>
      <c r="G52" s="74"/>
      <c r="H52" s="49"/>
    </row>
    <row r="53" spans="1:11" x14ac:dyDescent="0.25">
      <c r="A53" s="49"/>
      <c r="B53" s="55" t="s">
        <v>46</v>
      </c>
      <c r="C53" s="51"/>
      <c r="D53" s="56" t="s">
        <v>24</v>
      </c>
      <c r="E53" s="75" t="s">
        <v>226</v>
      </c>
      <c r="F53" s="75"/>
      <c r="G53" s="75"/>
      <c r="H53" s="49"/>
    </row>
    <row r="54" spans="1:11" ht="15.75" customHeight="1" x14ac:dyDescent="0.25">
      <c r="A54" s="49"/>
      <c r="B54" s="70"/>
      <c r="C54" s="70"/>
      <c r="D54" s="70"/>
      <c r="E54" s="53" t="s">
        <v>23</v>
      </c>
      <c r="F54" s="53" t="s">
        <v>22</v>
      </c>
      <c r="G54" s="53" t="s">
        <v>21</v>
      </c>
      <c r="H54" s="49"/>
    </row>
    <row r="55" spans="1:11" ht="15.75" customHeight="1" x14ac:dyDescent="0.25">
      <c r="A55" s="49"/>
      <c r="B55" s="70"/>
      <c r="C55" s="70"/>
      <c r="D55" s="70"/>
      <c r="E55" s="57" t="s">
        <v>20</v>
      </c>
      <c r="F55" s="57" t="s">
        <v>19</v>
      </c>
      <c r="G55" s="57" t="s">
        <v>18</v>
      </c>
      <c r="H55" s="49"/>
    </row>
    <row r="56" spans="1:11" s="14" customFormat="1" ht="8.1" customHeight="1" x14ac:dyDescent="0.25">
      <c r="A56" s="59"/>
      <c r="B56" s="60"/>
      <c r="C56" s="59"/>
      <c r="D56" s="61"/>
      <c r="E56" s="61"/>
      <c r="F56" s="61"/>
      <c r="G56" s="61"/>
      <c r="H56" s="59"/>
    </row>
    <row r="57" spans="1:11" ht="8.1" customHeight="1" x14ac:dyDescent="0.25">
      <c r="A57" s="14"/>
      <c r="B57" s="28"/>
      <c r="C57" s="28"/>
      <c r="D57" s="30"/>
      <c r="E57" s="30"/>
      <c r="F57" s="30"/>
      <c r="G57" s="30"/>
      <c r="H57" s="14"/>
      <c r="I57" s="29"/>
      <c r="J57" s="29"/>
      <c r="K57" s="29"/>
    </row>
    <row r="58" spans="1:11" ht="15" customHeight="1" x14ac:dyDescent="0.25">
      <c r="A58" s="14"/>
      <c r="B58" s="28" t="s">
        <v>23</v>
      </c>
      <c r="C58" s="27"/>
      <c r="D58" s="24">
        <v>2022</v>
      </c>
      <c r="E58" s="25">
        <f>SUM(E62,E66,E70,E74,E78)</f>
        <v>15</v>
      </c>
      <c r="F58" s="25">
        <f t="shared" ref="F58:G58" si="6">SUM(F62,F66,F70,F74,F78)</f>
        <v>3</v>
      </c>
      <c r="G58" s="25">
        <f t="shared" si="6"/>
        <v>12</v>
      </c>
      <c r="H58" s="14"/>
    </row>
    <row r="59" spans="1:11" ht="15" customHeight="1" x14ac:dyDescent="0.25">
      <c r="B59" s="41" t="s">
        <v>20</v>
      </c>
      <c r="C59" s="26"/>
      <c r="D59" s="24">
        <v>2023</v>
      </c>
      <c r="E59" s="25">
        <f t="shared" ref="E59:G60" si="7">SUM(E63,E67,E71,E75,E79)</f>
        <v>19</v>
      </c>
      <c r="F59" s="25">
        <f t="shared" si="7"/>
        <v>2</v>
      </c>
      <c r="G59" s="25">
        <f t="shared" si="7"/>
        <v>17</v>
      </c>
    </row>
    <row r="60" spans="1:11" ht="15" customHeight="1" x14ac:dyDescent="0.25">
      <c r="B60" s="26"/>
      <c r="C60" s="26"/>
      <c r="D60" s="24">
        <v>2024</v>
      </c>
      <c r="E60" s="25">
        <f t="shared" si="7"/>
        <v>20</v>
      </c>
      <c r="F60" s="25">
        <f t="shared" si="7"/>
        <v>2</v>
      </c>
      <c r="G60" s="25">
        <f t="shared" si="7"/>
        <v>18</v>
      </c>
      <c r="I60" s="17"/>
    </row>
    <row r="61" spans="1:11" ht="8.1" customHeight="1" x14ac:dyDescent="0.25">
      <c r="D61" s="24"/>
      <c r="E61" s="23"/>
      <c r="F61" s="23"/>
      <c r="G61" s="23"/>
      <c r="I61" s="17"/>
    </row>
    <row r="62" spans="1:11" ht="15" customHeight="1" x14ac:dyDescent="0.25">
      <c r="B62" s="26" t="s">
        <v>130</v>
      </c>
      <c r="D62" s="2">
        <v>2022</v>
      </c>
      <c r="E62" s="15" t="s">
        <v>2</v>
      </c>
      <c r="F62" s="15" t="s">
        <v>2</v>
      </c>
      <c r="G62" s="15" t="s">
        <v>2</v>
      </c>
      <c r="I62" s="17"/>
    </row>
    <row r="63" spans="1:11" ht="15" customHeight="1" x14ac:dyDescent="0.25">
      <c r="B63" s="41" t="s">
        <v>131</v>
      </c>
      <c r="D63" s="2">
        <v>2023</v>
      </c>
      <c r="E63" s="15" t="s">
        <v>2</v>
      </c>
      <c r="F63" s="15" t="s">
        <v>2</v>
      </c>
      <c r="G63" s="15" t="s">
        <v>2</v>
      </c>
      <c r="I63" s="17"/>
    </row>
    <row r="64" spans="1:11" ht="15" customHeight="1" x14ac:dyDescent="0.25">
      <c r="D64" s="2">
        <v>2024</v>
      </c>
      <c r="E64" s="15" t="s">
        <v>2</v>
      </c>
      <c r="F64" s="15" t="s">
        <v>2</v>
      </c>
      <c r="G64" s="15" t="s">
        <v>2</v>
      </c>
      <c r="I64" s="17"/>
    </row>
    <row r="65" spans="1:9" ht="8.1" customHeight="1" x14ac:dyDescent="0.25">
      <c r="D65" s="19"/>
      <c r="E65" s="18"/>
      <c r="F65" s="18"/>
      <c r="G65" s="18"/>
      <c r="I65" s="17"/>
    </row>
    <row r="66" spans="1:9" ht="15" customHeight="1" x14ac:dyDescent="0.25">
      <c r="B66" s="26" t="s">
        <v>45</v>
      </c>
      <c r="D66" s="2">
        <v>2022</v>
      </c>
      <c r="E66" s="15" t="s">
        <v>2</v>
      </c>
      <c r="F66" s="15" t="s">
        <v>2</v>
      </c>
      <c r="G66" s="15" t="s">
        <v>2</v>
      </c>
      <c r="I66" s="17"/>
    </row>
    <row r="67" spans="1:9" ht="15" customHeight="1" x14ac:dyDescent="0.25">
      <c r="B67" s="41" t="s">
        <v>44</v>
      </c>
      <c r="D67" s="2">
        <v>2023</v>
      </c>
      <c r="E67" s="15" t="s">
        <v>2</v>
      </c>
      <c r="F67" s="15" t="s">
        <v>2</v>
      </c>
      <c r="G67" s="15" t="s">
        <v>2</v>
      </c>
      <c r="I67" s="17"/>
    </row>
    <row r="68" spans="1:9" ht="15" customHeight="1" x14ac:dyDescent="0.25">
      <c r="D68" s="2">
        <v>2024</v>
      </c>
      <c r="E68" s="15" t="s">
        <v>2</v>
      </c>
      <c r="F68" s="15" t="s">
        <v>2</v>
      </c>
      <c r="G68" s="15" t="s">
        <v>2</v>
      </c>
      <c r="I68" s="17"/>
    </row>
    <row r="69" spans="1:9" ht="8.1" customHeight="1" x14ac:dyDescent="0.25">
      <c r="D69" s="19"/>
      <c r="E69" s="18"/>
      <c r="F69" s="18"/>
      <c r="G69" s="18"/>
      <c r="I69" s="17"/>
    </row>
    <row r="70" spans="1:9" ht="15" customHeight="1" x14ac:dyDescent="0.25">
      <c r="B70" s="26" t="s">
        <v>43</v>
      </c>
      <c r="D70" s="2">
        <v>2022</v>
      </c>
      <c r="E70" s="20">
        <f t="shared" ref="E70:E72" si="8">SUM(F70:G70)</f>
        <v>1</v>
      </c>
      <c r="F70" s="15" t="s">
        <v>2</v>
      </c>
      <c r="G70" s="15">
        <v>1</v>
      </c>
      <c r="I70" s="17"/>
    </row>
    <row r="71" spans="1:9" ht="15" customHeight="1" x14ac:dyDescent="0.25">
      <c r="B71" s="41" t="s">
        <v>42</v>
      </c>
      <c r="D71" s="2">
        <v>2023</v>
      </c>
      <c r="E71" s="20">
        <f t="shared" si="8"/>
        <v>2</v>
      </c>
      <c r="F71" s="15" t="s">
        <v>2</v>
      </c>
      <c r="G71" s="15">
        <v>2</v>
      </c>
      <c r="I71" s="17"/>
    </row>
    <row r="72" spans="1:9" ht="15" customHeight="1" x14ac:dyDescent="0.25">
      <c r="D72" s="2">
        <v>2024</v>
      </c>
      <c r="E72" s="20">
        <f t="shared" si="8"/>
        <v>4</v>
      </c>
      <c r="F72" s="15" t="s">
        <v>2</v>
      </c>
      <c r="G72" s="15">
        <v>4</v>
      </c>
      <c r="I72" s="17"/>
    </row>
    <row r="73" spans="1:9" ht="8.1" customHeight="1" x14ac:dyDescent="0.25">
      <c r="D73" s="19"/>
      <c r="E73" s="18"/>
      <c r="F73" s="18"/>
      <c r="G73" s="18"/>
      <c r="I73" s="17"/>
    </row>
    <row r="74" spans="1:9" ht="15" customHeight="1" x14ac:dyDescent="0.25">
      <c r="B74" s="26" t="s">
        <v>41</v>
      </c>
      <c r="D74" s="2">
        <v>2022</v>
      </c>
      <c r="E74" s="20">
        <f t="shared" ref="E74:E76" si="9">SUM(F74:G74)</f>
        <v>6</v>
      </c>
      <c r="F74" s="15">
        <v>1</v>
      </c>
      <c r="G74" s="15">
        <v>5</v>
      </c>
      <c r="I74" s="17"/>
    </row>
    <row r="75" spans="1:9" ht="15" customHeight="1" x14ac:dyDescent="0.25">
      <c r="B75" s="41" t="s">
        <v>40</v>
      </c>
      <c r="D75" s="2">
        <v>2023</v>
      </c>
      <c r="E75" s="20">
        <f t="shared" si="9"/>
        <v>8</v>
      </c>
      <c r="F75" s="15">
        <v>1</v>
      </c>
      <c r="G75" s="15">
        <v>7</v>
      </c>
      <c r="I75" s="17"/>
    </row>
    <row r="76" spans="1:9" s="3" customFormat="1" ht="15" customHeight="1" x14ac:dyDescent="0.25">
      <c r="A76" s="1"/>
      <c r="D76" s="2">
        <v>2024</v>
      </c>
      <c r="E76" s="20">
        <f t="shared" si="9"/>
        <v>9</v>
      </c>
      <c r="F76" s="15">
        <v>1</v>
      </c>
      <c r="G76" s="15">
        <v>8</v>
      </c>
      <c r="H76" s="1"/>
      <c r="I76" s="17"/>
    </row>
    <row r="77" spans="1:9" ht="8.1" customHeight="1" x14ac:dyDescent="0.25">
      <c r="D77" s="19"/>
      <c r="E77" s="18"/>
      <c r="F77" s="18"/>
      <c r="G77" s="18"/>
      <c r="I77" s="17"/>
    </row>
    <row r="78" spans="1:9" ht="15" customHeight="1" x14ac:dyDescent="0.25">
      <c r="A78" s="3"/>
      <c r="B78" s="26" t="s">
        <v>39</v>
      </c>
      <c r="D78" s="2">
        <v>2022</v>
      </c>
      <c r="E78" s="20">
        <f t="shared" ref="E78:E80" si="10">SUM(F78:G78)</f>
        <v>8</v>
      </c>
      <c r="F78" s="15">
        <v>2</v>
      </c>
      <c r="G78" s="15">
        <v>6</v>
      </c>
      <c r="I78" s="17"/>
    </row>
    <row r="79" spans="1:9" ht="15" customHeight="1" x14ac:dyDescent="0.25">
      <c r="B79" s="41" t="s">
        <v>38</v>
      </c>
      <c r="D79" s="2">
        <v>2023</v>
      </c>
      <c r="E79" s="20">
        <f t="shared" si="10"/>
        <v>9</v>
      </c>
      <c r="F79" s="15">
        <v>1</v>
      </c>
      <c r="G79" s="15">
        <v>8</v>
      </c>
      <c r="I79" s="17"/>
    </row>
    <row r="80" spans="1:9" ht="15" customHeight="1" x14ac:dyDescent="0.25">
      <c r="D80" s="2">
        <v>2024</v>
      </c>
      <c r="E80" s="20">
        <f t="shared" si="10"/>
        <v>7</v>
      </c>
      <c r="F80" s="15">
        <v>1</v>
      </c>
      <c r="G80" s="15">
        <v>6</v>
      </c>
      <c r="I80" s="17"/>
    </row>
    <row r="81" spans="1:8" ht="8.1" customHeight="1" thickBot="1" x14ac:dyDescent="0.3">
      <c r="A81" s="11"/>
      <c r="B81" s="13"/>
      <c r="C81" s="13"/>
      <c r="D81" s="12"/>
      <c r="E81" s="12"/>
      <c r="F81" s="12"/>
      <c r="G81" s="12"/>
      <c r="H81" s="11"/>
    </row>
    <row r="82" spans="1:8" s="9" customFormat="1" x14ac:dyDescent="0.25">
      <c r="A82" s="4"/>
      <c r="B82" s="7"/>
      <c r="C82" s="7"/>
      <c r="D82" s="6"/>
      <c r="E82" s="6"/>
      <c r="F82" s="6"/>
      <c r="G82" s="6"/>
      <c r="H82" s="10" t="s">
        <v>1</v>
      </c>
    </row>
    <row r="83" spans="1:8" s="4" customFormat="1" x14ac:dyDescent="0.25">
      <c r="A83" s="8"/>
      <c r="B83" s="7"/>
      <c r="C83" s="7"/>
      <c r="D83" s="6"/>
      <c r="E83" s="6"/>
      <c r="F83" s="6"/>
      <c r="G83" s="6"/>
      <c r="H83" s="5" t="s">
        <v>0</v>
      </c>
    </row>
  </sheetData>
  <mergeCells count="6">
    <mergeCell ref="E53:G53"/>
    <mergeCell ref="C49:I49"/>
    <mergeCell ref="E14:G14"/>
    <mergeCell ref="E15:G15"/>
    <mergeCell ref="C11:I11"/>
    <mergeCell ref="E52:G5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4" fitToWidth="0" orientation="portrait" r:id="rId1"/>
  <headerFooter>
    <oddHeader xml:space="preserve">&amp;R&amp;"-,Bold"
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A668-3B2C-42CA-900B-F24C7E86274F}">
  <dimension ref="A1:M45"/>
  <sheetViews>
    <sheetView showGridLines="0" view="pageBreakPreview" topLeftCell="A4" zoomScaleNormal="90" zoomScaleSheetLayoutView="100" workbookViewId="0">
      <selection activeCell="G29" sqref="G29"/>
    </sheetView>
  </sheetViews>
  <sheetFormatPr defaultColWidth="9.140625" defaultRowHeight="13.5" x14ac:dyDescent="0.25"/>
  <cols>
    <col min="1" max="1" width="1.7109375" style="1" customWidth="1"/>
    <col min="2" max="2" width="12.140625" style="3" customWidth="1"/>
    <col min="3" max="3" width="10.5703125" style="3" customWidth="1"/>
    <col min="4" max="4" width="16.7109375" style="2" customWidth="1"/>
    <col min="5" max="7" width="18.28515625" style="2" customWidth="1"/>
    <col min="8" max="8" width="2.140625" style="1" customWidth="1"/>
    <col min="9" max="16384" width="9.140625" style="1"/>
  </cols>
  <sheetData>
    <row r="1" spans="1:13" ht="8.1" customHeight="1" x14ac:dyDescent="0.25"/>
    <row r="2" spans="1:13" ht="12" customHeight="1" x14ac:dyDescent="0.25">
      <c r="H2" s="2"/>
      <c r="I2" s="2"/>
      <c r="J2" s="40"/>
    </row>
    <row r="3" spans="1:13" ht="12" customHeight="1" x14ac:dyDescent="0.25">
      <c r="H3" s="2"/>
      <c r="I3" s="2"/>
      <c r="J3" s="40"/>
      <c r="K3" s="63"/>
      <c r="L3" s="63"/>
      <c r="M3" s="63"/>
    </row>
    <row r="4" spans="1:13" ht="12" customHeight="1" x14ac:dyDescent="0.25">
      <c r="H4" s="2"/>
      <c r="I4" s="2"/>
    </row>
    <row r="5" spans="1:13" ht="12" customHeight="1" x14ac:dyDescent="0.25">
      <c r="H5" s="2"/>
      <c r="I5" s="2"/>
    </row>
    <row r="6" spans="1:13" ht="12" customHeight="1" x14ac:dyDescent="0.25">
      <c r="H6" s="2"/>
      <c r="I6" s="2"/>
    </row>
    <row r="7" spans="1:13" ht="12" customHeight="1" x14ac:dyDescent="0.25">
      <c r="H7" s="2"/>
      <c r="I7" s="2"/>
    </row>
    <row r="8" spans="1:13" ht="12" customHeight="1" x14ac:dyDescent="0.25">
      <c r="H8" s="2"/>
      <c r="I8" s="2"/>
    </row>
    <row r="9" spans="1:13" s="35" customFormat="1" ht="15" customHeight="1" x14ac:dyDescent="0.25">
      <c r="B9" s="38" t="s">
        <v>211</v>
      </c>
      <c r="C9" s="36" t="s">
        <v>229</v>
      </c>
      <c r="D9" s="37"/>
      <c r="E9" s="37"/>
      <c r="F9" s="37"/>
      <c r="G9" s="37"/>
      <c r="H9" s="37"/>
      <c r="I9" s="37"/>
      <c r="J9" s="36"/>
    </row>
    <row r="10" spans="1:13" s="35" customFormat="1" ht="15" customHeight="1" x14ac:dyDescent="0.25">
      <c r="B10" s="38"/>
      <c r="C10" s="36" t="s">
        <v>217</v>
      </c>
      <c r="D10" s="37"/>
      <c r="E10" s="37"/>
      <c r="F10" s="37"/>
      <c r="G10" s="37"/>
      <c r="H10" s="37"/>
      <c r="I10" s="37"/>
      <c r="J10" s="36"/>
    </row>
    <row r="11" spans="1:13" s="31" customFormat="1" ht="16.5" customHeight="1" x14ac:dyDescent="0.25">
      <c r="B11" s="34" t="s">
        <v>212</v>
      </c>
      <c r="C11" s="76" t="s">
        <v>210</v>
      </c>
      <c r="D11" s="77"/>
      <c r="E11" s="77"/>
      <c r="F11" s="77"/>
      <c r="G11" s="77"/>
      <c r="H11" s="77"/>
      <c r="I11" s="77"/>
    </row>
    <row r="12" spans="1:13" ht="8.1" customHeight="1" thickBot="1" x14ac:dyDescent="0.3"/>
    <row r="13" spans="1:13" ht="4.5" customHeight="1" thickTop="1" x14ac:dyDescent="0.25">
      <c r="A13" s="46"/>
      <c r="B13" s="47"/>
      <c r="C13" s="47"/>
      <c r="D13" s="48"/>
      <c r="E13" s="48"/>
      <c r="F13" s="48"/>
      <c r="G13" s="48"/>
      <c r="H13" s="46"/>
    </row>
    <row r="14" spans="1:13" x14ac:dyDescent="0.25">
      <c r="A14" s="49"/>
      <c r="B14" s="50" t="s">
        <v>47</v>
      </c>
      <c r="C14" s="51"/>
      <c r="D14" s="67" t="s">
        <v>26</v>
      </c>
      <c r="E14" s="74" t="s">
        <v>227</v>
      </c>
      <c r="F14" s="74"/>
      <c r="G14" s="74"/>
      <c r="H14" s="49"/>
    </row>
    <row r="15" spans="1:13" x14ac:dyDescent="0.25">
      <c r="A15" s="49"/>
      <c r="B15" s="55" t="s">
        <v>46</v>
      </c>
      <c r="C15" s="51"/>
      <c r="D15" s="56" t="s">
        <v>24</v>
      </c>
      <c r="E15" s="75" t="s">
        <v>228</v>
      </c>
      <c r="F15" s="75"/>
      <c r="G15" s="75"/>
      <c r="H15" s="49"/>
    </row>
    <row r="16" spans="1:13" ht="15.75" customHeight="1" x14ac:dyDescent="0.25">
      <c r="A16" s="49"/>
      <c r="B16" s="70"/>
      <c r="C16" s="70"/>
      <c r="D16" s="70"/>
      <c r="E16" s="53" t="s">
        <v>23</v>
      </c>
      <c r="F16" s="53" t="s">
        <v>22</v>
      </c>
      <c r="G16" s="53" t="s">
        <v>21</v>
      </c>
      <c r="H16" s="49"/>
    </row>
    <row r="17" spans="1:11" ht="15.75" customHeight="1" x14ac:dyDescent="0.25">
      <c r="A17" s="49"/>
      <c r="B17" s="70"/>
      <c r="C17" s="70"/>
      <c r="D17" s="70"/>
      <c r="E17" s="57" t="s">
        <v>20</v>
      </c>
      <c r="F17" s="57" t="s">
        <v>19</v>
      </c>
      <c r="G17" s="57" t="s">
        <v>18</v>
      </c>
      <c r="H17" s="49"/>
    </row>
    <row r="18" spans="1:11" s="14" customFormat="1" ht="8.1" customHeight="1" x14ac:dyDescent="0.25">
      <c r="A18" s="59"/>
      <c r="B18" s="60"/>
      <c r="C18" s="59"/>
      <c r="D18" s="61"/>
      <c r="E18" s="61"/>
      <c r="F18" s="61"/>
      <c r="G18" s="61"/>
      <c r="H18" s="59"/>
    </row>
    <row r="19" spans="1:11" ht="8.1" customHeight="1" x14ac:dyDescent="0.25">
      <c r="A19" s="14"/>
      <c r="B19" s="28"/>
      <c r="C19" s="28"/>
      <c r="D19" s="30"/>
      <c r="E19" s="30"/>
      <c r="F19" s="30"/>
      <c r="G19" s="30"/>
      <c r="H19" s="14"/>
      <c r="I19" s="29"/>
      <c r="J19" s="29"/>
      <c r="K19" s="29"/>
    </row>
    <row r="20" spans="1:11" ht="15" customHeight="1" x14ac:dyDescent="0.25">
      <c r="A20" s="14"/>
      <c r="B20" s="28" t="s">
        <v>23</v>
      </c>
      <c r="C20" s="27"/>
      <c r="D20" s="24">
        <v>2022</v>
      </c>
      <c r="E20" s="25">
        <f>SUM(E24,E28,E32,E36,E40)</f>
        <v>2</v>
      </c>
      <c r="F20" s="25">
        <f t="shared" ref="F20:G20" si="0">SUM(F24,F28,F32,F36,F40)</f>
        <v>1</v>
      </c>
      <c r="G20" s="25">
        <f t="shared" si="0"/>
        <v>1</v>
      </c>
      <c r="H20" s="14"/>
    </row>
    <row r="21" spans="1:11" ht="15" customHeight="1" x14ac:dyDescent="0.25">
      <c r="B21" s="41" t="s">
        <v>20</v>
      </c>
      <c r="C21" s="26"/>
      <c r="D21" s="24">
        <v>2023</v>
      </c>
      <c r="E21" s="25">
        <f t="shared" ref="E21:G22" si="1">SUM(E25,E29,E33,E37,E41)</f>
        <v>4</v>
      </c>
      <c r="F21" s="25" t="s">
        <v>2</v>
      </c>
      <c r="G21" s="25">
        <f t="shared" si="1"/>
        <v>4</v>
      </c>
    </row>
    <row r="22" spans="1:11" ht="15" customHeight="1" x14ac:dyDescent="0.25">
      <c r="B22" s="26"/>
      <c r="C22" s="26"/>
      <c r="D22" s="24">
        <v>2024</v>
      </c>
      <c r="E22" s="25">
        <f t="shared" si="1"/>
        <v>7</v>
      </c>
      <c r="F22" s="25" t="s">
        <v>2</v>
      </c>
      <c r="G22" s="25">
        <f t="shared" si="1"/>
        <v>7</v>
      </c>
      <c r="I22" s="17"/>
    </row>
    <row r="23" spans="1:11" ht="8.1" customHeight="1" x14ac:dyDescent="0.25">
      <c r="D23" s="24"/>
      <c r="E23" s="23"/>
      <c r="F23" s="23"/>
      <c r="G23" s="23"/>
      <c r="I23" s="17"/>
    </row>
    <row r="24" spans="1:11" ht="15" customHeight="1" x14ac:dyDescent="0.25">
      <c r="B24" s="26" t="s">
        <v>130</v>
      </c>
      <c r="D24" s="2">
        <v>2022</v>
      </c>
      <c r="E24" s="15" t="s">
        <v>2</v>
      </c>
      <c r="F24" s="15" t="s">
        <v>2</v>
      </c>
      <c r="G24" s="15" t="s">
        <v>2</v>
      </c>
      <c r="I24" s="17"/>
    </row>
    <row r="25" spans="1:11" ht="15" customHeight="1" x14ac:dyDescent="0.25">
      <c r="B25" s="41" t="s">
        <v>131</v>
      </c>
      <c r="D25" s="2">
        <v>2023</v>
      </c>
      <c r="E25" s="15" t="s">
        <v>2</v>
      </c>
      <c r="F25" s="15" t="s">
        <v>2</v>
      </c>
      <c r="G25" s="15" t="s">
        <v>2</v>
      </c>
      <c r="I25" s="17"/>
    </row>
    <row r="26" spans="1:11" ht="15" customHeight="1" x14ac:dyDescent="0.25">
      <c r="D26" s="2">
        <v>2024</v>
      </c>
      <c r="E26" s="15" t="s">
        <v>2</v>
      </c>
      <c r="F26" s="15" t="s">
        <v>2</v>
      </c>
      <c r="G26" s="15" t="s">
        <v>2</v>
      </c>
      <c r="I26" s="17"/>
    </row>
    <row r="27" spans="1:11" ht="8.1" customHeight="1" x14ac:dyDescent="0.25">
      <c r="D27" s="19"/>
      <c r="E27" s="18"/>
      <c r="F27" s="18"/>
      <c r="G27" s="18"/>
      <c r="I27" s="17"/>
    </row>
    <row r="28" spans="1:11" ht="15" customHeight="1" x14ac:dyDescent="0.25">
      <c r="B28" s="26" t="s">
        <v>45</v>
      </c>
      <c r="D28" s="2">
        <v>2022</v>
      </c>
      <c r="E28" s="15" t="s">
        <v>2</v>
      </c>
      <c r="F28" s="15" t="s">
        <v>2</v>
      </c>
      <c r="G28" s="15" t="s">
        <v>2</v>
      </c>
      <c r="I28" s="17"/>
    </row>
    <row r="29" spans="1:11" ht="15" customHeight="1" x14ac:dyDescent="0.25">
      <c r="B29" s="41" t="s">
        <v>44</v>
      </c>
      <c r="D29" s="2">
        <v>2023</v>
      </c>
      <c r="E29" s="15" t="s">
        <v>2</v>
      </c>
      <c r="F29" s="15" t="s">
        <v>2</v>
      </c>
      <c r="G29" s="15" t="s">
        <v>2</v>
      </c>
      <c r="I29" s="17"/>
    </row>
    <row r="30" spans="1:11" ht="15" customHeight="1" x14ac:dyDescent="0.25">
      <c r="D30" s="2">
        <v>2024</v>
      </c>
      <c r="E30" s="15" t="s">
        <v>2</v>
      </c>
      <c r="F30" s="15" t="s">
        <v>2</v>
      </c>
      <c r="G30" s="15" t="s">
        <v>2</v>
      </c>
      <c r="I30" s="17"/>
    </row>
    <row r="31" spans="1:11" ht="8.1" customHeight="1" x14ac:dyDescent="0.25">
      <c r="D31" s="19"/>
      <c r="E31" s="18"/>
      <c r="F31" s="18"/>
      <c r="G31" s="18"/>
      <c r="I31" s="17"/>
    </row>
    <row r="32" spans="1:11" ht="15" customHeight="1" x14ac:dyDescent="0.25">
      <c r="B32" s="26" t="s">
        <v>43</v>
      </c>
      <c r="D32" s="2">
        <v>2022</v>
      </c>
      <c r="E32" s="20">
        <f t="shared" ref="E32:E33" si="2">SUM(F32:G32)</f>
        <v>1</v>
      </c>
      <c r="F32" s="15" t="s">
        <v>2</v>
      </c>
      <c r="G32" s="15">
        <v>1</v>
      </c>
      <c r="I32" s="17"/>
    </row>
    <row r="33" spans="1:9" ht="15" customHeight="1" x14ac:dyDescent="0.25">
      <c r="B33" s="41" t="s">
        <v>42</v>
      </c>
      <c r="D33" s="2">
        <v>2023</v>
      </c>
      <c r="E33" s="20">
        <f t="shared" si="2"/>
        <v>2</v>
      </c>
      <c r="F33" s="15" t="s">
        <v>2</v>
      </c>
      <c r="G33" s="15">
        <v>2</v>
      </c>
      <c r="I33" s="17"/>
    </row>
    <row r="34" spans="1:9" ht="15" customHeight="1" x14ac:dyDescent="0.25">
      <c r="D34" s="2">
        <v>2024</v>
      </c>
      <c r="E34" s="15" t="s">
        <v>2</v>
      </c>
      <c r="F34" s="15" t="s">
        <v>2</v>
      </c>
      <c r="G34" s="15" t="s">
        <v>2</v>
      </c>
      <c r="I34" s="17"/>
    </row>
    <row r="35" spans="1:9" ht="8.1" customHeight="1" x14ac:dyDescent="0.25">
      <c r="D35" s="19"/>
      <c r="E35" s="18"/>
      <c r="F35" s="18"/>
      <c r="G35" s="18"/>
      <c r="I35" s="17"/>
    </row>
    <row r="36" spans="1:9" ht="15" customHeight="1" x14ac:dyDescent="0.25">
      <c r="B36" s="26" t="s">
        <v>41</v>
      </c>
      <c r="D36" s="2">
        <v>2022</v>
      </c>
      <c r="E36" s="20">
        <f t="shared" ref="E36:E38" si="3">SUM(F36:G36)</f>
        <v>1</v>
      </c>
      <c r="F36" s="15">
        <v>1</v>
      </c>
      <c r="G36" s="15" t="s">
        <v>2</v>
      </c>
      <c r="I36" s="17"/>
    </row>
    <row r="37" spans="1:9" ht="15" customHeight="1" x14ac:dyDescent="0.25">
      <c r="B37" s="41" t="s">
        <v>40</v>
      </c>
      <c r="D37" s="2">
        <v>2023</v>
      </c>
      <c r="E37" s="20">
        <f t="shared" si="3"/>
        <v>1</v>
      </c>
      <c r="F37" s="15" t="s">
        <v>2</v>
      </c>
      <c r="G37" s="15">
        <v>1</v>
      </c>
      <c r="I37" s="17"/>
    </row>
    <row r="38" spans="1:9" s="3" customFormat="1" ht="15" customHeight="1" x14ac:dyDescent="0.25">
      <c r="A38" s="1"/>
      <c r="D38" s="2">
        <v>2024</v>
      </c>
      <c r="E38" s="20">
        <f t="shared" si="3"/>
        <v>5</v>
      </c>
      <c r="F38" s="15" t="s">
        <v>2</v>
      </c>
      <c r="G38" s="15">
        <v>5</v>
      </c>
      <c r="H38" s="1"/>
      <c r="I38" s="17"/>
    </row>
    <row r="39" spans="1:9" ht="8.1" customHeight="1" x14ac:dyDescent="0.25">
      <c r="D39" s="19"/>
      <c r="E39" s="18"/>
      <c r="F39" s="18"/>
      <c r="G39" s="18"/>
      <c r="I39" s="17"/>
    </row>
    <row r="40" spans="1:9" ht="15" customHeight="1" x14ac:dyDescent="0.25">
      <c r="A40" s="3"/>
      <c r="B40" s="26" t="s">
        <v>39</v>
      </c>
      <c r="D40" s="2">
        <v>2022</v>
      </c>
      <c r="E40" s="15" t="s">
        <v>2</v>
      </c>
      <c r="F40" s="15" t="s">
        <v>2</v>
      </c>
      <c r="G40" s="15" t="s">
        <v>2</v>
      </c>
      <c r="I40" s="17"/>
    </row>
    <row r="41" spans="1:9" ht="15" customHeight="1" x14ac:dyDescent="0.25">
      <c r="B41" s="41" t="s">
        <v>38</v>
      </c>
      <c r="D41" s="2">
        <v>2023</v>
      </c>
      <c r="E41" s="20">
        <f t="shared" ref="E41:E42" si="4">SUM(F41:G41)</f>
        <v>1</v>
      </c>
      <c r="F41" s="15" t="s">
        <v>2</v>
      </c>
      <c r="G41" s="15">
        <v>1</v>
      </c>
      <c r="I41" s="17"/>
    </row>
    <row r="42" spans="1:9" ht="15" customHeight="1" x14ac:dyDescent="0.25">
      <c r="D42" s="2">
        <v>2024</v>
      </c>
      <c r="E42" s="20">
        <f t="shared" si="4"/>
        <v>2</v>
      </c>
      <c r="F42" s="15" t="s">
        <v>2</v>
      </c>
      <c r="G42" s="15">
        <v>2</v>
      </c>
      <c r="I42" s="17"/>
    </row>
    <row r="43" spans="1:9" ht="8.1" customHeight="1" thickBot="1" x14ac:dyDescent="0.3">
      <c r="A43" s="11"/>
      <c r="B43" s="13"/>
      <c r="C43" s="13"/>
      <c r="D43" s="12"/>
      <c r="E43" s="12"/>
      <c r="F43" s="12"/>
      <c r="G43" s="12"/>
      <c r="H43" s="11"/>
    </row>
    <row r="44" spans="1:9" s="9" customFormat="1" x14ac:dyDescent="0.25">
      <c r="A44" s="4"/>
      <c r="B44" s="7"/>
      <c r="C44" s="7"/>
      <c r="D44" s="6"/>
      <c r="E44" s="6"/>
      <c r="F44" s="6"/>
      <c r="G44" s="6"/>
      <c r="H44" s="10" t="s">
        <v>1</v>
      </c>
    </row>
    <row r="45" spans="1:9" s="4" customFormat="1" x14ac:dyDescent="0.25">
      <c r="A45" s="8"/>
      <c r="B45" s="7"/>
      <c r="C45" s="7"/>
      <c r="D45" s="6"/>
      <c r="E45" s="6"/>
      <c r="F45" s="6"/>
      <c r="G45" s="6"/>
      <c r="H45" s="5" t="s">
        <v>0</v>
      </c>
    </row>
  </sheetData>
  <mergeCells count="3">
    <mergeCell ref="E14:G14"/>
    <mergeCell ref="E15:G15"/>
    <mergeCell ref="C11:I1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68B4-731F-492E-83E2-1C4396DE8A17}">
  <dimension ref="A1:M49"/>
  <sheetViews>
    <sheetView showGridLines="0" view="pageBreakPreview" zoomScaleNormal="90" zoomScaleSheetLayoutView="100" workbookViewId="0">
      <selection activeCell="G38" sqref="G38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4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3" ht="8.1" customHeight="1" x14ac:dyDescent="0.25"/>
    <row r="2" spans="1:13" ht="12" customHeight="1" x14ac:dyDescent="0.25">
      <c r="H2" s="2"/>
      <c r="I2" s="2"/>
      <c r="J2" s="40"/>
    </row>
    <row r="3" spans="1:13" ht="12" customHeight="1" x14ac:dyDescent="0.25">
      <c r="H3" s="2"/>
      <c r="I3" s="2"/>
      <c r="J3" s="40"/>
      <c r="K3" s="63"/>
      <c r="L3" s="63"/>
      <c r="M3" s="63"/>
    </row>
    <row r="4" spans="1:13" ht="12" customHeight="1" x14ac:dyDescent="0.25">
      <c r="H4" s="2"/>
      <c r="I4" s="2"/>
    </row>
    <row r="5" spans="1:13" ht="12" customHeight="1" x14ac:dyDescent="0.25">
      <c r="H5" s="2"/>
      <c r="I5" s="2"/>
    </row>
    <row r="6" spans="1:13" ht="12" customHeight="1" x14ac:dyDescent="0.25">
      <c r="H6" s="2"/>
      <c r="I6" s="2"/>
    </row>
    <row r="7" spans="1:13" ht="12" customHeight="1" x14ac:dyDescent="0.25">
      <c r="H7" s="2"/>
      <c r="I7" s="2"/>
    </row>
    <row r="8" spans="1:13" ht="12" customHeight="1" x14ac:dyDescent="0.25">
      <c r="H8" s="2"/>
      <c r="I8" s="2"/>
    </row>
    <row r="9" spans="1:13" s="35" customFormat="1" ht="15" customHeight="1" x14ac:dyDescent="0.25">
      <c r="B9" s="38" t="s">
        <v>213</v>
      </c>
      <c r="C9" s="36" t="s">
        <v>219</v>
      </c>
      <c r="D9" s="37"/>
      <c r="E9" s="37"/>
      <c r="F9" s="37"/>
      <c r="G9" s="37"/>
      <c r="H9" s="37"/>
      <c r="I9" s="37"/>
      <c r="J9" s="36"/>
    </row>
    <row r="10" spans="1:13" s="35" customFormat="1" ht="15" customHeight="1" x14ac:dyDescent="0.25">
      <c r="B10" s="38"/>
      <c r="C10" s="36" t="s">
        <v>220</v>
      </c>
      <c r="D10" s="37"/>
      <c r="E10" s="37"/>
      <c r="F10" s="37"/>
      <c r="G10" s="37"/>
      <c r="H10" s="37"/>
      <c r="I10" s="37"/>
      <c r="J10" s="36"/>
    </row>
    <row r="11" spans="1:13" s="31" customFormat="1" ht="16.5" customHeight="1" x14ac:dyDescent="0.25">
      <c r="B11" s="34" t="s">
        <v>214</v>
      </c>
      <c r="C11" s="76" t="s">
        <v>218</v>
      </c>
      <c r="D11" s="77"/>
      <c r="E11" s="77"/>
      <c r="F11" s="77"/>
      <c r="G11" s="77"/>
      <c r="H11" s="77"/>
      <c r="I11" s="77"/>
    </row>
    <row r="12" spans="1:13" ht="8.1" customHeight="1" thickBot="1" x14ac:dyDescent="0.3"/>
    <row r="13" spans="1:13" ht="4.5" customHeight="1" thickTop="1" x14ac:dyDescent="0.25">
      <c r="A13" s="46"/>
      <c r="B13" s="47"/>
      <c r="C13" s="47"/>
      <c r="D13" s="48"/>
      <c r="E13" s="48"/>
      <c r="F13" s="48"/>
      <c r="G13" s="48"/>
      <c r="H13" s="46"/>
    </row>
    <row r="14" spans="1:13" x14ac:dyDescent="0.25">
      <c r="A14" s="49"/>
      <c r="B14" s="50" t="s">
        <v>59</v>
      </c>
      <c r="C14" s="51"/>
      <c r="D14" s="67" t="s">
        <v>26</v>
      </c>
      <c r="E14" s="74" t="s">
        <v>184</v>
      </c>
      <c r="F14" s="74"/>
      <c r="G14" s="74"/>
      <c r="H14" s="49"/>
    </row>
    <row r="15" spans="1:13" x14ac:dyDescent="0.25">
      <c r="A15" s="49"/>
      <c r="B15" s="55" t="s">
        <v>58</v>
      </c>
      <c r="C15" s="51"/>
      <c r="D15" s="56" t="s">
        <v>24</v>
      </c>
      <c r="E15" s="75" t="s">
        <v>185</v>
      </c>
      <c r="F15" s="75"/>
      <c r="G15" s="75"/>
      <c r="H15" s="49"/>
    </row>
    <row r="16" spans="1:13" x14ac:dyDescent="0.25">
      <c r="A16" s="49"/>
      <c r="B16" s="71"/>
      <c r="C16" s="71"/>
      <c r="D16" s="71"/>
      <c r="E16" s="53" t="s">
        <v>23</v>
      </c>
      <c r="F16" s="53" t="s">
        <v>22</v>
      </c>
      <c r="G16" s="53" t="s">
        <v>21</v>
      </c>
      <c r="H16" s="49"/>
    </row>
    <row r="17" spans="1:11" ht="15" customHeight="1" x14ac:dyDescent="0.25">
      <c r="A17" s="49"/>
      <c r="B17" s="71"/>
      <c r="C17" s="71"/>
      <c r="D17" s="71"/>
      <c r="E17" s="57" t="s">
        <v>20</v>
      </c>
      <c r="F17" s="57" t="s">
        <v>19</v>
      </c>
      <c r="G17" s="57" t="s">
        <v>18</v>
      </c>
      <c r="H17" s="49"/>
    </row>
    <row r="18" spans="1:11" s="14" customFormat="1" ht="8.1" customHeight="1" x14ac:dyDescent="0.25">
      <c r="A18" s="59"/>
      <c r="B18" s="60"/>
      <c r="C18" s="59"/>
      <c r="D18" s="61"/>
      <c r="E18" s="61"/>
      <c r="F18" s="61"/>
      <c r="G18" s="61"/>
      <c r="H18" s="59"/>
    </row>
    <row r="19" spans="1:11" ht="8.1" customHeight="1" x14ac:dyDescent="0.25">
      <c r="A19" s="14"/>
      <c r="B19" s="28"/>
      <c r="C19" s="28"/>
      <c r="D19" s="30"/>
      <c r="E19" s="30"/>
      <c r="F19" s="30"/>
      <c r="G19" s="30"/>
      <c r="H19" s="14"/>
      <c r="I19" s="29"/>
      <c r="J19" s="29"/>
      <c r="K19" s="29"/>
    </row>
    <row r="20" spans="1:11" ht="15" customHeight="1" x14ac:dyDescent="0.25">
      <c r="A20" s="14"/>
      <c r="B20" s="28" t="s">
        <v>23</v>
      </c>
      <c r="C20" s="27"/>
      <c r="D20" s="24">
        <v>2022</v>
      </c>
      <c r="E20" s="25">
        <f t="shared" ref="E20:E22" si="0">SUM(F20:G20)</f>
        <v>41</v>
      </c>
      <c r="F20" s="25">
        <f t="shared" ref="F20:G22" si="1">SUM(F24,F44)</f>
        <v>9</v>
      </c>
      <c r="G20" s="25">
        <f t="shared" si="1"/>
        <v>32</v>
      </c>
      <c r="H20" s="14"/>
    </row>
    <row r="21" spans="1:11" ht="15" customHeight="1" x14ac:dyDescent="0.25">
      <c r="B21" s="41" t="s">
        <v>20</v>
      </c>
      <c r="C21" s="26"/>
      <c r="D21" s="24">
        <v>2023</v>
      </c>
      <c r="E21" s="25">
        <f t="shared" si="0"/>
        <v>73</v>
      </c>
      <c r="F21" s="25">
        <f t="shared" si="1"/>
        <v>5</v>
      </c>
      <c r="G21" s="25">
        <f t="shared" si="1"/>
        <v>68</v>
      </c>
    </row>
    <row r="22" spans="1:11" ht="15" customHeight="1" x14ac:dyDescent="0.25">
      <c r="B22" s="26"/>
      <c r="C22" s="26"/>
      <c r="D22" s="24">
        <v>2024</v>
      </c>
      <c r="E22" s="25">
        <f t="shared" si="0"/>
        <v>74</v>
      </c>
      <c r="F22" s="25">
        <f t="shared" si="1"/>
        <v>6</v>
      </c>
      <c r="G22" s="25">
        <f t="shared" si="1"/>
        <v>68</v>
      </c>
      <c r="I22" s="17"/>
    </row>
    <row r="23" spans="1:11" ht="8.1" customHeight="1" x14ac:dyDescent="0.25">
      <c r="D23" s="24"/>
      <c r="E23" s="23"/>
      <c r="F23" s="23"/>
      <c r="G23" s="23"/>
      <c r="I23" s="17"/>
    </row>
    <row r="24" spans="1:11" ht="15" customHeight="1" x14ac:dyDescent="0.2">
      <c r="B24" s="42" t="s">
        <v>57</v>
      </c>
      <c r="D24" s="2">
        <v>2022</v>
      </c>
      <c r="E24" s="20">
        <f>SUM(F24:G24)</f>
        <v>39</v>
      </c>
      <c r="F24" s="20">
        <f>SUM(F28,F32,F36,F40)</f>
        <v>9</v>
      </c>
      <c r="G24" s="20">
        <f>SUM(G28,G32,G36,G40)</f>
        <v>30</v>
      </c>
      <c r="I24" s="17"/>
    </row>
    <row r="25" spans="1:11" ht="15" customHeight="1" x14ac:dyDescent="0.25">
      <c r="B25" s="41" t="s">
        <v>56</v>
      </c>
      <c r="D25" s="2">
        <v>2023</v>
      </c>
      <c r="E25" s="20">
        <f t="shared" ref="E25:E26" si="2">SUM(F25:G25)</f>
        <v>73</v>
      </c>
      <c r="F25" s="20">
        <f t="shared" ref="F25:G26" si="3">SUM(F29,F33,F37,F41)</f>
        <v>5</v>
      </c>
      <c r="G25" s="20">
        <f t="shared" si="3"/>
        <v>68</v>
      </c>
      <c r="I25" s="17"/>
    </row>
    <row r="26" spans="1:11" ht="15" customHeight="1" x14ac:dyDescent="0.25">
      <c r="D26" s="2">
        <v>2024</v>
      </c>
      <c r="E26" s="20">
        <f t="shared" si="2"/>
        <v>73</v>
      </c>
      <c r="F26" s="20">
        <f t="shared" si="3"/>
        <v>6</v>
      </c>
      <c r="G26" s="20">
        <f t="shared" si="3"/>
        <v>67</v>
      </c>
      <c r="I26" s="17"/>
    </row>
    <row r="27" spans="1:11" ht="8.1" customHeight="1" x14ac:dyDescent="0.25">
      <c r="D27" s="19"/>
      <c r="E27" s="18"/>
      <c r="F27" s="18"/>
      <c r="G27" s="18"/>
      <c r="I27" s="17"/>
    </row>
    <row r="28" spans="1:11" ht="15" customHeight="1" x14ac:dyDescent="0.25">
      <c r="B28" s="45" t="s">
        <v>55</v>
      </c>
      <c r="D28" s="2">
        <v>2022</v>
      </c>
      <c r="E28" s="20">
        <f t="shared" ref="E28:E46" si="4">SUM(F28:G28)</f>
        <v>33</v>
      </c>
      <c r="F28" s="15">
        <f>SUM('3.9b (2)'!F28,'3.9b (3)'!F28,'3.9b (4)'!F28,'3.9b (5)'!F28)</f>
        <v>5</v>
      </c>
      <c r="G28" s="15">
        <f>SUM('3.9b (2)'!G28,'3.9b (3)'!G28,'3.9b (4)'!G28,'3.9b (5)'!G28)</f>
        <v>28</v>
      </c>
      <c r="I28" s="17"/>
    </row>
    <row r="29" spans="1:11" ht="15" customHeight="1" x14ac:dyDescent="0.25">
      <c r="B29" s="45"/>
      <c r="D29" s="2">
        <v>2023</v>
      </c>
      <c r="E29" s="20">
        <f t="shared" si="4"/>
        <v>64</v>
      </c>
      <c r="F29" s="15">
        <f>SUM('3.9b (2)'!F29,'3.9b (3)'!F29,'3.9b (4)'!F29,'3.9b (5)'!F29)</f>
        <v>5</v>
      </c>
      <c r="G29" s="15">
        <f>SUM('3.9b (2)'!G29,'3.9b (3)'!G29,'3.9b (4)'!G29,'3.9b (5)'!G29)</f>
        <v>59</v>
      </c>
      <c r="I29" s="17"/>
    </row>
    <row r="30" spans="1:11" ht="15" customHeight="1" x14ac:dyDescent="0.25">
      <c r="D30" s="2">
        <v>2024</v>
      </c>
      <c r="E30" s="20">
        <f t="shared" si="4"/>
        <v>60</v>
      </c>
      <c r="F30" s="15">
        <f>SUM('3.9b (2)'!F30,'3.9b (3)'!F30,'3.9b (4)'!F30,'3.9b (5)'!F30)</f>
        <v>2</v>
      </c>
      <c r="G30" s="15">
        <f>SUM('3.9b (2)'!G30,'3.9b (3)'!G30,'3.9b (4)'!G30,'3.9b (5)'!G30)</f>
        <v>58</v>
      </c>
      <c r="I30" s="17"/>
    </row>
    <row r="31" spans="1:11" ht="8.1" customHeight="1" x14ac:dyDescent="0.25">
      <c r="D31" s="19"/>
      <c r="E31" s="18"/>
      <c r="F31" s="18"/>
      <c r="G31" s="18"/>
      <c r="I31" s="17"/>
    </row>
    <row r="32" spans="1:11" ht="15" customHeight="1" x14ac:dyDescent="0.2">
      <c r="B32" s="44" t="s">
        <v>54</v>
      </c>
      <c r="D32" s="2">
        <v>2022</v>
      </c>
      <c r="E32" s="20">
        <f t="shared" si="4"/>
        <v>2</v>
      </c>
      <c r="F32" s="15" t="s">
        <v>2</v>
      </c>
      <c r="G32" s="15">
        <f>SUM('3.9b (2)'!G32,'3.9b (3)'!G32,'3.9b (4)'!G32,'3.9b (5)'!G32)</f>
        <v>2</v>
      </c>
      <c r="I32" s="17"/>
    </row>
    <row r="33" spans="1:9" ht="15" customHeight="1" x14ac:dyDescent="0.25">
      <c r="B33" s="43" t="s">
        <v>53</v>
      </c>
      <c r="D33" s="2">
        <v>2023</v>
      </c>
      <c r="E33" s="20">
        <f t="shared" si="4"/>
        <v>9</v>
      </c>
      <c r="F33" s="15" t="s">
        <v>2</v>
      </c>
      <c r="G33" s="15">
        <f>SUM('3.9b (2)'!G33,'3.9b (3)'!G33,'3.9b (4)'!G33,'3.9b (5)'!G33)</f>
        <v>9</v>
      </c>
      <c r="I33" s="17"/>
    </row>
    <row r="34" spans="1:9" ht="15" customHeight="1" x14ac:dyDescent="0.25">
      <c r="D34" s="2">
        <v>2024</v>
      </c>
      <c r="E34" s="20">
        <f t="shared" si="4"/>
        <v>11</v>
      </c>
      <c r="F34" s="15">
        <f>SUM('3.9b (2)'!F34,'3.9b (3)'!F34,'3.9b (4)'!F34,'3.9b (5)'!F34)</f>
        <v>2</v>
      </c>
      <c r="G34" s="15">
        <f>SUM('3.9b (2)'!G34,'3.9b (3)'!G34,'3.9b (4)'!G34,'3.9b (5)'!G34)</f>
        <v>9</v>
      </c>
      <c r="I34" s="17"/>
    </row>
    <row r="35" spans="1:9" ht="8.1" customHeight="1" x14ac:dyDescent="0.25">
      <c r="D35" s="19"/>
      <c r="E35" s="18"/>
      <c r="F35" s="18"/>
      <c r="G35" s="18"/>
      <c r="I35" s="17"/>
    </row>
    <row r="36" spans="1:9" ht="15" customHeight="1" x14ac:dyDescent="0.2">
      <c r="B36" s="44" t="s">
        <v>52</v>
      </c>
      <c r="D36" s="2">
        <v>2022</v>
      </c>
      <c r="E36" s="20">
        <f t="shared" si="4"/>
        <v>4</v>
      </c>
      <c r="F36" s="15">
        <f>SUM('3.9b (2)'!F36,'3.9b (3)'!F36,'3.9b (4)'!F36,'3.9b (5)'!F36)</f>
        <v>4</v>
      </c>
      <c r="G36" s="15" t="s">
        <v>2</v>
      </c>
      <c r="I36" s="17"/>
    </row>
    <row r="37" spans="1:9" ht="15" customHeight="1" x14ac:dyDescent="0.25">
      <c r="B37" s="43" t="s">
        <v>94</v>
      </c>
      <c r="D37" s="2">
        <v>2023</v>
      </c>
      <c r="E37" s="15" t="s">
        <v>2</v>
      </c>
      <c r="F37" s="15" t="s">
        <v>2</v>
      </c>
      <c r="G37" s="15" t="s">
        <v>2</v>
      </c>
      <c r="I37" s="17"/>
    </row>
    <row r="38" spans="1:9" s="3" customFormat="1" ht="15" customHeight="1" x14ac:dyDescent="0.25">
      <c r="A38" s="1"/>
      <c r="D38" s="2">
        <v>2024</v>
      </c>
      <c r="E38" s="20">
        <f t="shared" si="4"/>
        <v>2</v>
      </c>
      <c r="F38" s="15">
        <f>SUM('3.9b (2)'!F38,'3.9b (3)'!F38,'3.9b (4)'!F38,'3.9b (5)'!F38)</f>
        <v>2</v>
      </c>
      <c r="G38" s="15" t="s">
        <v>2</v>
      </c>
      <c r="H38" s="1"/>
      <c r="I38" s="17"/>
    </row>
    <row r="39" spans="1:9" ht="8.1" customHeight="1" x14ac:dyDescent="0.25">
      <c r="D39" s="19"/>
      <c r="E39" s="18"/>
      <c r="F39" s="18"/>
      <c r="G39" s="18"/>
      <c r="I39" s="17"/>
    </row>
    <row r="40" spans="1:9" ht="15" customHeight="1" x14ac:dyDescent="0.2">
      <c r="A40" s="3"/>
      <c r="B40" s="44" t="s">
        <v>51</v>
      </c>
      <c r="D40" s="2">
        <v>2022</v>
      </c>
      <c r="E40" s="15" t="s">
        <v>2</v>
      </c>
      <c r="F40" s="15" t="s">
        <v>2</v>
      </c>
      <c r="G40" s="15" t="s">
        <v>2</v>
      </c>
      <c r="I40" s="17"/>
    </row>
    <row r="41" spans="1:9" ht="15" customHeight="1" x14ac:dyDescent="0.25">
      <c r="B41" s="43" t="s">
        <v>50</v>
      </c>
      <c r="D41" s="2">
        <v>2023</v>
      </c>
      <c r="E41" s="15" t="s">
        <v>2</v>
      </c>
      <c r="F41" s="15" t="s">
        <v>2</v>
      </c>
      <c r="G41" s="15" t="s">
        <v>2</v>
      </c>
      <c r="I41" s="17"/>
    </row>
    <row r="42" spans="1:9" ht="15" customHeight="1" x14ac:dyDescent="0.25">
      <c r="D42" s="2">
        <v>2024</v>
      </c>
      <c r="E42" s="15" t="s">
        <v>2</v>
      </c>
      <c r="F42" s="15" t="s">
        <v>2</v>
      </c>
      <c r="G42" s="15" t="s">
        <v>2</v>
      </c>
      <c r="I42" s="17"/>
    </row>
    <row r="43" spans="1:9" ht="8.1" customHeight="1" x14ac:dyDescent="0.25">
      <c r="D43" s="19"/>
      <c r="E43" s="18"/>
      <c r="F43" s="18"/>
      <c r="G43" s="18"/>
      <c r="I43" s="17"/>
    </row>
    <row r="44" spans="1:9" ht="15" customHeight="1" x14ac:dyDescent="0.2">
      <c r="B44" s="42" t="s">
        <v>49</v>
      </c>
      <c r="D44" s="2">
        <v>2022</v>
      </c>
      <c r="E44" s="20">
        <f t="shared" si="4"/>
        <v>2</v>
      </c>
      <c r="F44" s="15" t="s">
        <v>2</v>
      </c>
      <c r="G44" s="15">
        <f>SUM('3.9b (2)'!G44,'3.9b (3)'!G44,'3.9b (4)'!G44,'3.9b (5)'!G44)</f>
        <v>2</v>
      </c>
      <c r="I44" s="17"/>
    </row>
    <row r="45" spans="1:9" ht="15" customHeight="1" x14ac:dyDescent="0.25">
      <c r="B45" s="41" t="s">
        <v>48</v>
      </c>
      <c r="D45" s="2">
        <v>2023</v>
      </c>
      <c r="E45" s="15" t="s">
        <v>2</v>
      </c>
      <c r="F45" s="15" t="s">
        <v>2</v>
      </c>
      <c r="G45" s="15" t="s">
        <v>2</v>
      </c>
      <c r="I45" s="17"/>
    </row>
    <row r="46" spans="1:9" ht="15" customHeight="1" x14ac:dyDescent="0.25">
      <c r="D46" s="2">
        <v>2024</v>
      </c>
      <c r="E46" s="20">
        <f t="shared" si="4"/>
        <v>1</v>
      </c>
      <c r="F46" s="15" t="s">
        <v>2</v>
      </c>
      <c r="G46" s="15">
        <f>SUM('3.9b (2)'!G46,'3.9b (3)'!G46,'3.9b (4)'!G46,'3.9b (5)'!G46)</f>
        <v>1</v>
      </c>
      <c r="I46" s="17"/>
    </row>
    <row r="47" spans="1:9" ht="8.1" customHeight="1" thickBot="1" x14ac:dyDescent="0.3">
      <c r="A47" s="11"/>
      <c r="B47" s="13"/>
      <c r="C47" s="13"/>
      <c r="D47" s="12"/>
      <c r="E47" s="12"/>
      <c r="F47" s="12"/>
      <c r="G47" s="12"/>
      <c r="H47" s="11"/>
    </row>
    <row r="48" spans="1:9" s="9" customFormat="1" x14ac:dyDescent="0.25">
      <c r="A48" s="4"/>
      <c r="B48" s="7"/>
      <c r="C48" s="7"/>
      <c r="D48" s="6"/>
      <c r="E48" s="6"/>
      <c r="F48" s="6"/>
      <c r="G48" s="6"/>
      <c r="H48" s="10" t="s">
        <v>1</v>
      </c>
    </row>
    <row r="49" spans="1:8" s="4" customFormat="1" x14ac:dyDescent="0.25">
      <c r="A49" s="8"/>
      <c r="B49" s="7"/>
      <c r="C49" s="7"/>
      <c r="D49" s="6"/>
      <c r="E49" s="6"/>
      <c r="F49" s="6"/>
      <c r="G49" s="6"/>
      <c r="H49" s="5" t="s">
        <v>0</v>
      </c>
    </row>
  </sheetData>
  <mergeCells count="3">
    <mergeCell ref="E14:G14"/>
    <mergeCell ref="E15:G15"/>
    <mergeCell ref="C11:I1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F34C-AF09-4612-8AFA-F8CF6F92C3E1}">
  <dimension ref="A1:M49"/>
  <sheetViews>
    <sheetView showGridLines="0" view="pageBreakPreview" topLeftCell="A7" zoomScaleNormal="90" zoomScaleSheetLayoutView="100" workbookViewId="0">
      <selection activeCell="E42" activeCellId="1" sqref="E36:E38 E42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2.42578125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3" ht="8.1" customHeight="1" x14ac:dyDescent="0.25"/>
    <row r="2" spans="1:13" ht="12" customHeight="1" x14ac:dyDescent="0.25">
      <c r="H2" s="2"/>
      <c r="I2" s="2"/>
      <c r="J2" s="40"/>
    </row>
    <row r="3" spans="1:13" ht="12" customHeight="1" x14ac:dyDescent="0.25">
      <c r="H3" s="2"/>
      <c r="I3" s="2"/>
      <c r="J3" s="40"/>
      <c r="K3" s="63"/>
      <c r="L3" s="63"/>
      <c r="M3" s="63"/>
    </row>
    <row r="4" spans="1:13" ht="12" customHeight="1" x14ac:dyDescent="0.25">
      <c r="H4" s="2"/>
      <c r="I4" s="2"/>
    </row>
    <row r="5" spans="1:13" ht="12" customHeight="1" x14ac:dyDescent="0.25">
      <c r="H5" s="2"/>
      <c r="I5" s="2"/>
    </row>
    <row r="6" spans="1:13" ht="12" customHeight="1" x14ac:dyDescent="0.25">
      <c r="H6" s="2"/>
      <c r="I6" s="2"/>
    </row>
    <row r="7" spans="1:13" ht="12" customHeight="1" x14ac:dyDescent="0.25">
      <c r="H7" s="2"/>
      <c r="I7" s="2"/>
    </row>
    <row r="8" spans="1:13" ht="12" customHeight="1" x14ac:dyDescent="0.25">
      <c r="H8" s="2"/>
      <c r="I8" s="2"/>
    </row>
    <row r="9" spans="1:13" s="35" customFormat="1" ht="15" customHeight="1" x14ac:dyDescent="0.25">
      <c r="B9" s="38" t="s">
        <v>213</v>
      </c>
      <c r="C9" s="36" t="s">
        <v>216</v>
      </c>
      <c r="D9" s="37"/>
      <c r="E9" s="37"/>
      <c r="F9" s="37"/>
      <c r="G9" s="37"/>
      <c r="H9" s="37"/>
      <c r="I9" s="37"/>
      <c r="J9" s="36"/>
    </row>
    <row r="10" spans="1:13" s="35" customFormat="1" ht="15" customHeight="1" x14ac:dyDescent="0.25">
      <c r="B10" s="38"/>
      <c r="C10" s="36" t="s">
        <v>217</v>
      </c>
      <c r="D10" s="37"/>
      <c r="E10" s="37"/>
      <c r="F10" s="37"/>
      <c r="G10" s="37"/>
      <c r="H10" s="37"/>
      <c r="I10" s="37"/>
      <c r="J10" s="36"/>
    </row>
    <row r="11" spans="1:13" s="31" customFormat="1" ht="16.5" customHeight="1" x14ac:dyDescent="0.25">
      <c r="B11" s="34" t="s">
        <v>214</v>
      </c>
      <c r="C11" s="76" t="s">
        <v>215</v>
      </c>
      <c r="D11" s="77"/>
      <c r="E11" s="77"/>
      <c r="F11" s="77"/>
      <c r="G11" s="77"/>
      <c r="H11" s="77"/>
      <c r="I11" s="77"/>
    </row>
    <row r="12" spans="1:13" ht="8.1" customHeight="1" thickBot="1" x14ac:dyDescent="0.3"/>
    <row r="13" spans="1:13" ht="4.5" customHeight="1" thickTop="1" x14ac:dyDescent="0.25">
      <c r="A13" s="46"/>
      <c r="B13" s="47"/>
      <c r="C13" s="47"/>
      <c r="D13" s="48"/>
      <c r="E13" s="48"/>
      <c r="F13" s="48"/>
      <c r="G13" s="48"/>
      <c r="H13" s="46"/>
    </row>
    <row r="14" spans="1:13" x14ac:dyDescent="0.25">
      <c r="A14" s="49"/>
      <c r="B14" s="50" t="s">
        <v>59</v>
      </c>
      <c r="C14" s="51"/>
      <c r="D14" s="67" t="s">
        <v>26</v>
      </c>
      <c r="E14" s="74" t="s">
        <v>221</v>
      </c>
      <c r="F14" s="74"/>
      <c r="G14" s="74"/>
      <c r="H14" s="49"/>
    </row>
    <row r="15" spans="1:13" x14ac:dyDescent="0.25">
      <c r="A15" s="49"/>
      <c r="B15" s="55" t="s">
        <v>58</v>
      </c>
      <c r="C15" s="51"/>
      <c r="D15" s="56" t="s">
        <v>24</v>
      </c>
      <c r="E15" s="75" t="s">
        <v>222</v>
      </c>
      <c r="F15" s="75"/>
      <c r="G15" s="75"/>
      <c r="H15" s="49"/>
    </row>
    <row r="16" spans="1:13" x14ac:dyDescent="0.25">
      <c r="A16" s="49"/>
      <c r="B16" s="71"/>
      <c r="C16" s="71"/>
      <c r="D16" s="71"/>
      <c r="E16" s="53" t="s">
        <v>23</v>
      </c>
      <c r="F16" s="53" t="s">
        <v>22</v>
      </c>
      <c r="G16" s="53" t="s">
        <v>21</v>
      </c>
      <c r="H16" s="49"/>
    </row>
    <row r="17" spans="1:11" ht="15" customHeight="1" x14ac:dyDescent="0.25">
      <c r="A17" s="49"/>
      <c r="B17" s="71"/>
      <c r="C17" s="71"/>
      <c r="D17" s="71"/>
      <c r="E17" s="57" t="s">
        <v>20</v>
      </c>
      <c r="F17" s="57" t="s">
        <v>19</v>
      </c>
      <c r="G17" s="57" t="s">
        <v>18</v>
      </c>
      <c r="H17" s="49"/>
    </row>
    <row r="18" spans="1:11" s="14" customFormat="1" ht="8.1" customHeight="1" x14ac:dyDescent="0.25">
      <c r="A18" s="59"/>
      <c r="B18" s="60"/>
      <c r="C18" s="59"/>
      <c r="D18" s="61"/>
      <c r="E18" s="61"/>
      <c r="F18" s="61"/>
      <c r="G18" s="61"/>
      <c r="H18" s="59"/>
    </row>
    <row r="19" spans="1:11" ht="8.1" customHeight="1" x14ac:dyDescent="0.25">
      <c r="A19" s="14"/>
      <c r="B19" s="28"/>
      <c r="C19" s="28"/>
      <c r="D19" s="30"/>
      <c r="E19" s="30"/>
      <c r="F19" s="30"/>
      <c r="G19" s="30"/>
      <c r="H19" s="14"/>
      <c r="I19" s="29"/>
      <c r="J19" s="29"/>
      <c r="K19" s="29"/>
    </row>
    <row r="20" spans="1:11" ht="15" customHeight="1" x14ac:dyDescent="0.25">
      <c r="A20" s="14"/>
      <c r="B20" s="28" t="s">
        <v>23</v>
      </c>
      <c r="C20" s="27"/>
      <c r="D20" s="24">
        <v>2022</v>
      </c>
      <c r="E20" s="25">
        <f t="shared" ref="E20:E22" si="0">SUM(F20:G20)</f>
        <v>7</v>
      </c>
      <c r="F20" s="25">
        <f t="shared" ref="F20" si="1">SUM(F24,F44)</f>
        <v>1</v>
      </c>
      <c r="G20" s="25">
        <f t="shared" ref="G20:G22" si="2">SUM(G24,G44)</f>
        <v>6</v>
      </c>
      <c r="H20" s="14"/>
    </row>
    <row r="21" spans="1:11" ht="15" customHeight="1" x14ac:dyDescent="0.25">
      <c r="B21" s="41" t="s">
        <v>20</v>
      </c>
      <c r="C21" s="26"/>
      <c r="D21" s="24">
        <v>2023</v>
      </c>
      <c r="E21" s="25">
        <f t="shared" si="0"/>
        <v>27</v>
      </c>
      <c r="F21" s="25">
        <f t="shared" ref="F21" si="3">SUM(F25,F45)</f>
        <v>1</v>
      </c>
      <c r="G21" s="25">
        <f t="shared" si="2"/>
        <v>26</v>
      </c>
    </row>
    <row r="22" spans="1:11" ht="15" customHeight="1" x14ac:dyDescent="0.25">
      <c r="B22" s="26"/>
      <c r="C22" s="26"/>
      <c r="D22" s="24">
        <v>2024</v>
      </c>
      <c r="E22" s="25">
        <f t="shared" si="0"/>
        <v>20</v>
      </c>
      <c r="F22" s="25">
        <f t="shared" ref="F22" si="4">SUM(F26,F46)</f>
        <v>2</v>
      </c>
      <c r="G22" s="25">
        <f t="shared" si="2"/>
        <v>18</v>
      </c>
      <c r="I22" s="17"/>
    </row>
    <row r="23" spans="1:11" ht="8.1" customHeight="1" x14ac:dyDescent="0.25">
      <c r="D23" s="24"/>
      <c r="E23" s="23"/>
      <c r="F23" s="23"/>
      <c r="G23" s="23"/>
      <c r="I23" s="17"/>
    </row>
    <row r="24" spans="1:11" ht="15" customHeight="1" x14ac:dyDescent="0.2">
      <c r="B24" s="42" t="s">
        <v>57</v>
      </c>
      <c r="D24" s="2">
        <v>2022</v>
      </c>
      <c r="E24" s="20">
        <f>SUM(F24:G24)</f>
        <v>7</v>
      </c>
      <c r="F24" s="20">
        <f>SUM(F28,F32,F36,F40)</f>
        <v>1</v>
      </c>
      <c r="G24" s="20">
        <f>SUM(G28,G32,G36,G40)</f>
        <v>6</v>
      </c>
      <c r="I24" s="17"/>
    </row>
    <row r="25" spans="1:11" ht="15" customHeight="1" x14ac:dyDescent="0.25">
      <c r="B25" s="41" t="s">
        <v>56</v>
      </c>
      <c r="D25" s="2">
        <v>2023</v>
      </c>
      <c r="E25" s="20">
        <f t="shared" ref="E25:E26" si="5">SUM(F25:G25)</f>
        <v>27</v>
      </c>
      <c r="F25" s="20">
        <f t="shared" ref="F25" si="6">SUM(F29,F33,F37,F41)</f>
        <v>1</v>
      </c>
      <c r="G25" s="20">
        <f t="shared" ref="G25:G26" si="7">SUM(G29,G33,G37,G41)</f>
        <v>26</v>
      </c>
      <c r="I25" s="17"/>
    </row>
    <row r="26" spans="1:11" ht="15" customHeight="1" x14ac:dyDescent="0.25">
      <c r="D26" s="2">
        <v>2024</v>
      </c>
      <c r="E26" s="20">
        <f t="shared" si="5"/>
        <v>19</v>
      </c>
      <c r="F26" s="20">
        <f t="shared" ref="F26" si="8">SUM(F30,F34,F38,F42)</f>
        <v>2</v>
      </c>
      <c r="G26" s="20">
        <f t="shared" si="7"/>
        <v>17</v>
      </c>
      <c r="I26" s="17"/>
    </row>
    <row r="27" spans="1:11" ht="8.1" customHeight="1" x14ac:dyDescent="0.25">
      <c r="D27" s="19"/>
      <c r="E27" s="18"/>
      <c r="F27" s="18"/>
      <c r="G27" s="18"/>
      <c r="I27" s="17"/>
    </row>
    <row r="28" spans="1:11" ht="15" customHeight="1" x14ac:dyDescent="0.25">
      <c r="B28" s="45" t="s">
        <v>55</v>
      </c>
      <c r="D28" s="2">
        <v>2022</v>
      </c>
      <c r="E28" s="20">
        <f t="shared" ref="E28:E46" si="9">SUM(F28:G28)</f>
        <v>5</v>
      </c>
      <c r="F28" s="15">
        <v>1</v>
      </c>
      <c r="G28" s="15">
        <v>4</v>
      </c>
      <c r="I28" s="17"/>
    </row>
    <row r="29" spans="1:11" ht="15" customHeight="1" x14ac:dyDescent="0.25">
      <c r="B29" s="45"/>
      <c r="D29" s="2">
        <v>2023</v>
      </c>
      <c r="E29" s="20">
        <f t="shared" si="9"/>
        <v>22</v>
      </c>
      <c r="F29" s="15">
        <v>1</v>
      </c>
      <c r="G29" s="15">
        <v>21</v>
      </c>
      <c r="I29" s="17"/>
    </row>
    <row r="30" spans="1:11" ht="15" customHeight="1" x14ac:dyDescent="0.25">
      <c r="D30" s="2">
        <v>2024</v>
      </c>
      <c r="E30" s="20">
        <f t="shared" si="9"/>
        <v>14</v>
      </c>
      <c r="F30" s="15" t="s">
        <v>2</v>
      </c>
      <c r="G30" s="15">
        <v>14</v>
      </c>
      <c r="I30" s="17"/>
    </row>
    <row r="31" spans="1:11" ht="8.1" customHeight="1" x14ac:dyDescent="0.25">
      <c r="D31" s="19"/>
      <c r="E31" s="18"/>
      <c r="F31" s="18"/>
      <c r="G31" s="18"/>
      <c r="I31" s="17"/>
    </row>
    <row r="32" spans="1:11" ht="15" customHeight="1" x14ac:dyDescent="0.2">
      <c r="B32" s="44" t="s">
        <v>54</v>
      </c>
      <c r="D32" s="2">
        <v>2022</v>
      </c>
      <c r="E32" s="20">
        <f t="shared" si="9"/>
        <v>2</v>
      </c>
      <c r="F32" s="15" t="s">
        <v>2</v>
      </c>
      <c r="G32" s="15">
        <v>2</v>
      </c>
      <c r="I32" s="17"/>
    </row>
    <row r="33" spans="1:9" ht="15" customHeight="1" x14ac:dyDescent="0.25">
      <c r="B33" s="43" t="s">
        <v>53</v>
      </c>
      <c r="D33" s="2">
        <v>2023</v>
      </c>
      <c r="E33" s="20">
        <f t="shared" si="9"/>
        <v>5</v>
      </c>
      <c r="F33" s="15" t="s">
        <v>2</v>
      </c>
      <c r="G33" s="15">
        <v>5</v>
      </c>
      <c r="I33" s="17"/>
    </row>
    <row r="34" spans="1:9" ht="15" customHeight="1" x14ac:dyDescent="0.25">
      <c r="D34" s="2">
        <v>2024</v>
      </c>
      <c r="E34" s="20">
        <f t="shared" si="9"/>
        <v>5</v>
      </c>
      <c r="F34" s="15">
        <v>2</v>
      </c>
      <c r="G34" s="15">
        <v>3</v>
      </c>
      <c r="I34" s="17"/>
    </row>
    <row r="35" spans="1:9" ht="8.1" customHeight="1" x14ac:dyDescent="0.25">
      <c r="D35" s="19"/>
      <c r="E35" s="18"/>
      <c r="F35" s="18"/>
      <c r="G35" s="18"/>
      <c r="I35" s="17"/>
    </row>
    <row r="36" spans="1:9" ht="15" customHeight="1" x14ac:dyDescent="0.2">
      <c r="B36" s="44" t="s">
        <v>52</v>
      </c>
      <c r="D36" s="2">
        <v>2022</v>
      </c>
      <c r="E36" s="15" t="s">
        <v>2</v>
      </c>
      <c r="F36" s="15" t="s">
        <v>2</v>
      </c>
      <c r="G36" s="15" t="s">
        <v>2</v>
      </c>
      <c r="I36" s="17"/>
    </row>
    <row r="37" spans="1:9" ht="15" customHeight="1" x14ac:dyDescent="0.25">
      <c r="B37" s="43" t="s">
        <v>94</v>
      </c>
      <c r="D37" s="2">
        <v>2023</v>
      </c>
      <c r="E37" s="15" t="s">
        <v>2</v>
      </c>
      <c r="F37" s="15" t="s">
        <v>2</v>
      </c>
      <c r="G37" s="15" t="s">
        <v>2</v>
      </c>
      <c r="I37" s="17"/>
    </row>
    <row r="38" spans="1:9" s="3" customFormat="1" ht="15" customHeight="1" x14ac:dyDescent="0.25">
      <c r="A38" s="1"/>
      <c r="D38" s="2">
        <v>2024</v>
      </c>
      <c r="E38" s="15" t="s">
        <v>2</v>
      </c>
      <c r="F38" s="15" t="s">
        <v>2</v>
      </c>
      <c r="G38" s="15" t="s">
        <v>2</v>
      </c>
      <c r="H38" s="1"/>
      <c r="I38" s="17"/>
    </row>
    <row r="39" spans="1:9" ht="8.1" customHeight="1" x14ac:dyDescent="0.25">
      <c r="D39" s="19"/>
      <c r="E39" s="18"/>
      <c r="F39" s="18"/>
      <c r="G39" s="18"/>
      <c r="I39" s="17"/>
    </row>
    <row r="40" spans="1:9" ht="15" customHeight="1" x14ac:dyDescent="0.2">
      <c r="A40" s="3"/>
      <c r="B40" s="44" t="s">
        <v>51</v>
      </c>
      <c r="D40" s="2">
        <v>2022</v>
      </c>
      <c r="E40" s="15" t="s">
        <v>2</v>
      </c>
      <c r="F40" s="15" t="s">
        <v>2</v>
      </c>
      <c r="G40" s="15" t="s">
        <v>2</v>
      </c>
      <c r="I40" s="17"/>
    </row>
    <row r="41" spans="1:9" ht="15" customHeight="1" x14ac:dyDescent="0.25">
      <c r="B41" s="43" t="s">
        <v>50</v>
      </c>
      <c r="D41" s="2">
        <v>2023</v>
      </c>
      <c r="E41" s="15" t="s">
        <v>2</v>
      </c>
      <c r="F41" s="15" t="s">
        <v>2</v>
      </c>
      <c r="G41" s="15" t="s">
        <v>2</v>
      </c>
      <c r="I41" s="17"/>
    </row>
    <row r="42" spans="1:9" ht="15" customHeight="1" x14ac:dyDescent="0.25">
      <c r="D42" s="2">
        <v>2024</v>
      </c>
      <c r="E42" s="15" t="s">
        <v>2</v>
      </c>
      <c r="F42" s="15" t="s">
        <v>2</v>
      </c>
      <c r="G42" s="15" t="s">
        <v>2</v>
      </c>
      <c r="I42" s="17"/>
    </row>
    <row r="43" spans="1:9" ht="8.1" customHeight="1" x14ac:dyDescent="0.25">
      <c r="D43" s="19"/>
      <c r="E43" s="18"/>
      <c r="F43" s="18"/>
      <c r="G43" s="18"/>
      <c r="I43" s="17"/>
    </row>
    <row r="44" spans="1:9" ht="15" customHeight="1" x14ac:dyDescent="0.2">
      <c r="B44" s="42" t="s">
        <v>49</v>
      </c>
      <c r="D44" s="2">
        <v>2022</v>
      </c>
      <c r="E44" s="15" t="s">
        <v>2</v>
      </c>
      <c r="F44" s="15" t="s">
        <v>2</v>
      </c>
      <c r="G44" s="15" t="s">
        <v>2</v>
      </c>
      <c r="I44" s="17"/>
    </row>
    <row r="45" spans="1:9" ht="15" customHeight="1" x14ac:dyDescent="0.25">
      <c r="B45" s="41" t="s">
        <v>48</v>
      </c>
      <c r="D45" s="2">
        <v>2023</v>
      </c>
      <c r="E45" s="15" t="s">
        <v>2</v>
      </c>
      <c r="F45" s="15" t="s">
        <v>2</v>
      </c>
      <c r="G45" s="15" t="s">
        <v>2</v>
      </c>
      <c r="I45" s="17"/>
    </row>
    <row r="46" spans="1:9" ht="15" customHeight="1" x14ac:dyDescent="0.25">
      <c r="D46" s="2">
        <v>2024</v>
      </c>
      <c r="E46" s="20">
        <f t="shared" si="9"/>
        <v>1</v>
      </c>
      <c r="F46" s="15" t="s">
        <v>2</v>
      </c>
      <c r="G46" s="15">
        <v>1</v>
      </c>
      <c r="I46" s="17"/>
    </row>
    <row r="47" spans="1:9" ht="8.1" customHeight="1" thickBot="1" x14ac:dyDescent="0.3">
      <c r="A47" s="11"/>
      <c r="B47" s="13"/>
      <c r="C47" s="13"/>
      <c r="D47" s="12"/>
      <c r="E47" s="12"/>
      <c r="F47" s="12"/>
      <c r="G47" s="12"/>
      <c r="H47" s="11"/>
    </row>
    <row r="48" spans="1:9" s="9" customFormat="1" x14ac:dyDescent="0.25">
      <c r="A48" s="4"/>
      <c r="B48" s="7"/>
      <c r="C48" s="7"/>
      <c r="D48" s="6"/>
      <c r="E48" s="6"/>
      <c r="F48" s="6"/>
      <c r="G48" s="6"/>
      <c r="H48" s="10" t="s">
        <v>1</v>
      </c>
    </row>
    <row r="49" spans="1:8" s="4" customFormat="1" x14ac:dyDescent="0.25">
      <c r="A49" s="8"/>
      <c r="B49" s="7"/>
      <c r="C49" s="7"/>
      <c r="D49" s="6"/>
      <c r="E49" s="6"/>
      <c r="F49" s="6"/>
      <c r="G49" s="6"/>
      <c r="H49" s="5" t="s">
        <v>0</v>
      </c>
    </row>
  </sheetData>
  <mergeCells count="3">
    <mergeCell ref="E14:G14"/>
    <mergeCell ref="E15:G15"/>
    <mergeCell ref="C11:I1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D23D-DE91-45DD-AD87-617B2BB8EB5A}">
  <dimension ref="A1:M49"/>
  <sheetViews>
    <sheetView showGridLines="0" view="pageBreakPreview" topLeftCell="A19" zoomScaleNormal="90" zoomScaleSheetLayoutView="100" workbookViewId="0">
      <selection activeCell="J52" sqref="J52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2.42578125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3" ht="8.1" customHeight="1" x14ac:dyDescent="0.25"/>
    <row r="2" spans="1:13" ht="12" customHeight="1" x14ac:dyDescent="0.25">
      <c r="H2" s="2"/>
      <c r="I2" s="2"/>
      <c r="J2" s="40"/>
    </row>
    <row r="3" spans="1:13" ht="12" customHeight="1" x14ac:dyDescent="0.25">
      <c r="H3" s="2"/>
      <c r="I3" s="2"/>
      <c r="J3" s="40"/>
      <c r="K3" s="63"/>
      <c r="L3" s="63"/>
      <c r="M3" s="63"/>
    </row>
    <row r="4" spans="1:13" ht="12" customHeight="1" x14ac:dyDescent="0.25">
      <c r="H4" s="2"/>
      <c r="I4" s="2"/>
    </row>
    <row r="5" spans="1:13" ht="12" customHeight="1" x14ac:dyDescent="0.25">
      <c r="H5" s="2"/>
      <c r="I5" s="2"/>
    </row>
    <row r="6" spans="1:13" ht="12" customHeight="1" x14ac:dyDescent="0.25">
      <c r="H6" s="2"/>
      <c r="I6" s="2"/>
    </row>
    <row r="7" spans="1:13" ht="12" customHeight="1" x14ac:dyDescent="0.25">
      <c r="H7" s="2"/>
      <c r="I7" s="2"/>
    </row>
    <row r="8" spans="1:13" ht="12" customHeight="1" x14ac:dyDescent="0.25">
      <c r="H8" s="2"/>
      <c r="I8" s="2"/>
    </row>
    <row r="9" spans="1:13" s="35" customFormat="1" ht="15" customHeight="1" x14ac:dyDescent="0.25">
      <c r="B9" s="38" t="s">
        <v>213</v>
      </c>
      <c r="C9" s="36" t="s">
        <v>216</v>
      </c>
      <c r="D9" s="37"/>
      <c r="E9" s="37"/>
      <c r="F9" s="37"/>
      <c r="G9" s="37"/>
      <c r="H9" s="37"/>
      <c r="I9" s="37"/>
      <c r="J9" s="36"/>
    </row>
    <row r="10" spans="1:13" s="35" customFormat="1" ht="15" customHeight="1" x14ac:dyDescent="0.25">
      <c r="B10" s="38"/>
      <c r="C10" s="36" t="s">
        <v>217</v>
      </c>
      <c r="D10" s="37"/>
      <c r="E10" s="37"/>
      <c r="F10" s="37"/>
      <c r="G10" s="37"/>
      <c r="H10" s="37"/>
      <c r="I10" s="37"/>
      <c r="J10" s="36"/>
    </row>
    <row r="11" spans="1:13" s="31" customFormat="1" ht="16.5" customHeight="1" x14ac:dyDescent="0.25">
      <c r="B11" s="34" t="s">
        <v>214</v>
      </c>
      <c r="C11" s="76" t="s">
        <v>215</v>
      </c>
      <c r="D11" s="77"/>
      <c r="E11" s="77"/>
      <c r="F11" s="77"/>
      <c r="G11" s="77"/>
      <c r="H11" s="77"/>
      <c r="I11" s="77"/>
    </row>
    <row r="12" spans="1:13" ht="8.1" customHeight="1" thickBot="1" x14ac:dyDescent="0.3"/>
    <row r="13" spans="1:13" ht="4.5" customHeight="1" thickTop="1" x14ac:dyDescent="0.25">
      <c r="A13" s="46"/>
      <c r="B13" s="47"/>
      <c r="C13" s="47"/>
      <c r="D13" s="48"/>
      <c r="E13" s="48"/>
      <c r="F13" s="48"/>
      <c r="G13" s="48"/>
      <c r="H13" s="46"/>
    </row>
    <row r="14" spans="1:13" x14ac:dyDescent="0.25">
      <c r="A14" s="49"/>
      <c r="B14" s="50" t="s">
        <v>59</v>
      </c>
      <c r="C14" s="51"/>
      <c r="D14" s="67" t="s">
        <v>26</v>
      </c>
      <c r="E14" s="74" t="s">
        <v>223</v>
      </c>
      <c r="F14" s="74"/>
      <c r="G14" s="74"/>
      <c r="H14" s="49"/>
    </row>
    <row r="15" spans="1:13" x14ac:dyDescent="0.25">
      <c r="A15" s="49"/>
      <c r="B15" s="55" t="s">
        <v>58</v>
      </c>
      <c r="C15" s="51"/>
      <c r="D15" s="56" t="s">
        <v>24</v>
      </c>
      <c r="E15" s="75" t="s">
        <v>224</v>
      </c>
      <c r="F15" s="75"/>
      <c r="G15" s="75"/>
      <c r="H15" s="49"/>
    </row>
    <row r="16" spans="1:13" x14ac:dyDescent="0.25">
      <c r="A16" s="49"/>
      <c r="B16" s="71"/>
      <c r="C16" s="71"/>
      <c r="D16" s="71"/>
      <c r="E16" s="53" t="s">
        <v>23</v>
      </c>
      <c r="F16" s="53" t="s">
        <v>22</v>
      </c>
      <c r="G16" s="53" t="s">
        <v>21</v>
      </c>
      <c r="H16" s="49"/>
    </row>
    <row r="17" spans="1:11" ht="15" customHeight="1" x14ac:dyDescent="0.25">
      <c r="A17" s="49"/>
      <c r="B17" s="71"/>
      <c r="C17" s="71"/>
      <c r="D17" s="71"/>
      <c r="E17" s="57" t="s">
        <v>20</v>
      </c>
      <c r="F17" s="57" t="s">
        <v>19</v>
      </c>
      <c r="G17" s="57" t="s">
        <v>18</v>
      </c>
      <c r="H17" s="49"/>
    </row>
    <row r="18" spans="1:11" s="14" customFormat="1" ht="8.1" customHeight="1" x14ac:dyDescent="0.25">
      <c r="A18" s="59"/>
      <c r="B18" s="60"/>
      <c r="C18" s="59"/>
      <c r="D18" s="61"/>
      <c r="E18" s="61"/>
      <c r="F18" s="61"/>
      <c r="G18" s="61"/>
      <c r="H18" s="59"/>
    </row>
    <row r="19" spans="1:11" ht="8.1" customHeight="1" x14ac:dyDescent="0.25">
      <c r="A19" s="14"/>
      <c r="B19" s="28"/>
      <c r="C19" s="28"/>
      <c r="D19" s="30"/>
      <c r="E19" s="30"/>
      <c r="F19" s="30"/>
      <c r="G19" s="30"/>
      <c r="H19" s="14"/>
      <c r="I19" s="29"/>
      <c r="J19" s="29"/>
      <c r="K19" s="29"/>
    </row>
    <row r="20" spans="1:11" ht="15" customHeight="1" x14ac:dyDescent="0.25">
      <c r="A20" s="14"/>
      <c r="B20" s="28" t="s">
        <v>23</v>
      </c>
      <c r="C20" s="27"/>
      <c r="D20" s="24">
        <v>2022</v>
      </c>
      <c r="E20" s="25">
        <f t="shared" ref="E20:E22" si="0">SUM(F20:G20)</f>
        <v>17</v>
      </c>
      <c r="F20" s="25">
        <f t="shared" ref="F20:G22" si="1">SUM(F24,F44)</f>
        <v>4</v>
      </c>
      <c r="G20" s="25">
        <f t="shared" si="1"/>
        <v>13</v>
      </c>
      <c r="H20" s="14"/>
    </row>
    <row r="21" spans="1:11" ht="15" customHeight="1" x14ac:dyDescent="0.25">
      <c r="B21" s="41" t="s">
        <v>20</v>
      </c>
      <c r="C21" s="26"/>
      <c r="D21" s="24">
        <v>2023</v>
      </c>
      <c r="E21" s="25">
        <f t="shared" si="0"/>
        <v>23</v>
      </c>
      <c r="F21" s="25">
        <f t="shared" si="1"/>
        <v>2</v>
      </c>
      <c r="G21" s="25">
        <f t="shared" si="1"/>
        <v>21</v>
      </c>
    </row>
    <row r="22" spans="1:11" ht="15" customHeight="1" x14ac:dyDescent="0.25">
      <c r="B22" s="26"/>
      <c r="C22" s="26"/>
      <c r="D22" s="24">
        <v>2024</v>
      </c>
      <c r="E22" s="25">
        <f t="shared" si="0"/>
        <v>27</v>
      </c>
      <c r="F22" s="25">
        <f t="shared" si="1"/>
        <v>2</v>
      </c>
      <c r="G22" s="25">
        <f t="shared" si="1"/>
        <v>25</v>
      </c>
      <c r="I22" s="17"/>
    </row>
    <row r="23" spans="1:11" ht="8.1" customHeight="1" x14ac:dyDescent="0.25">
      <c r="D23" s="24"/>
      <c r="E23" s="23"/>
      <c r="F23" s="23"/>
      <c r="G23" s="23"/>
      <c r="I23" s="17"/>
    </row>
    <row r="24" spans="1:11" ht="15" customHeight="1" x14ac:dyDescent="0.2">
      <c r="B24" s="42" t="s">
        <v>57</v>
      </c>
      <c r="D24" s="2">
        <v>2022</v>
      </c>
      <c r="E24" s="20">
        <f>SUM(F24:G24)</f>
        <v>16</v>
      </c>
      <c r="F24" s="20">
        <f>SUM(F28,F32,F36,F40)</f>
        <v>4</v>
      </c>
      <c r="G24" s="20">
        <f>SUM(G28,G32,G36,G40)</f>
        <v>12</v>
      </c>
      <c r="I24" s="17"/>
    </row>
    <row r="25" spans="1:11" ht="15" customHeight="1" x14ac:dyDescent="0.25">
      <c r="B25" s="41" t="s">
        <v>56</v>
      </c>
      <c r="D25" s="2">
        <v>2023</v>
      </c>
      <c r="E25" s="20">
        <f t="shared" ref="E25:E26" si="2">SUM(F25:G25)</f>
        <v>23</v>
      </c>
      <c r="F25" s="20">
        <f t="shared" ref="F25:G26" si="3">SUM(F29,F33,F37,F41)</f>
        <v>2</v>
      </c>
      <c r="G25" s="20">
        <f t="shared" si="3"/>
        <v>21</v>
      </c>
      <c r="I25" s="17"/>
    </row>
    <row r="26" spans="1:11" ht="15" customHeight="1" x14ac:dyDescent="0.25">
      <c r="D26" s="2">
        <v>2024</v>
      </c>
      <c r="E26" s="20">
        <f t="shared" si="2"/>
        <v>27</v>
      </c>
      <c r="F26" s="20">
        <f t="shared" si="3"/>
        <v>2</v>
      </c>
      <c r="G26" s="20">
        <f t="shared" si="3"/>
        <v>25</v>
      </c>
      <c r="I26" s="17"/>
    </row>
    <row r="27" spans="1:11" ht="8.1" customHeight="1" x14ac:dyDescent="0.25">
      <c r="D27" s="19"/>
      <c r="E27" s="18"/>
      <c r="F27" s="18"/>
      <c r="G27" s="18"/>
      <c r="I27" s="17"/>
    </row>
    <row r="28" spans="1:11" ht="15" customHeight="1" x14ac:dyDescent="0.25">
      <c r="B28" s="45" t="s">
        <v>55</v>
      </c>
      <c r="D28" s="2">
        <v>2022</v>
      </c>
      <c r="E28" s="20">
        <f t="shared" ref="E28:E44" si="4">SUM(F28:G28)</f>
        <v>14</v>
      </c>
      <c r="F28" s="15">
        <v>2</v>
      </c>
      <c r="G28" s="15">
        <v>12</v>
      </c>
      <c r="I28" s="17"/>
    </row>
    <row r="29" spans="1:11" ht="15" customHeight="1" x14ac:dyDescent="0.25">
      <c r="B29" s="45"/>
      <c r="D29" s="2">
        <v>2023</v>
      </c>
      <c r="E29" s="20">
        <f t="shared" si="4"/>
        <v>21</v>
      </c>
      <c r="F29" s="15">
        <v>2</v>
      </c>
      <c r="G29" s="15">
        <v>19</v>
      </c>
      <c r="I29" s="17"/>
    </row>
    <row r="30" spans="1:11" ht="15" customHeight="1" x14ac:dyDescent="0.25">
      <c r="D30" s="2">
        <v>2024</v>
      </c>
      <c r="E30" s="20">
        <f t="shared" si="4"/>
        <v>23</v>
      </c>
      <c r="F30" s="15">
        <v>1</v>
      </c>
      <c r="G30" s="15">
        <v>22</v>
      </c>
      <c r="I30" s="17"/>
    </row>
    <row r="31" spans="1:11" ht="8.1" customHeight="1" x14ac:dyDescent="0.25">
      <c r="D31" s="19"/>
      <c r="E31" s="18"/>
      <c r="F31" s="18"/>
      <c r="G31" s="18"/>
      <c r="I31" s="17"/>
    </row>
    <row r="32" spans="1:11" ht="15" customHeight="1" x14ac:dyDescent="0.2">
      <c r="B32" s="44" t="s">
        <v>54</v>
      </c>
      <c r="D32" s="2">
        <v>2022</v>
      </c>
      <c r="E32" s="15" t="s">
        <v>2</v>
      </c>
      <c r="F32" s="15" t="s">
        <v>2</v>
      </c>
      <c r="G32" s="15" t="s">
        <v>2</v>
      </c>
      <c r="I32" s="17"/>
    </row>
    <row r="33" spans="1:9" ht="15" customHeight="1" x14ac:dyDescent="0.25">
      <c r="B33" s="43" t="s">
        <v>53</v>
      </c>
      <c r="D33" s="2">
        <v>2023</v>
      </c>
      <c r="E33" s="20">
        <f t="shared" si="4"/>
        <v>2</v>
      </c>
      <c r="F33" s="15" t="s">
        <v>2</v>
      </c>
      <c r="G33" s="15">
        <v>2</v>
      </c>
      <c r="I33" s="17"/>
    </row>
    <row r="34" spans="1:9" ht="15" customHeight="1" x14ac:dyDescent="0.25">
      <c r="D34" s="2">
        <v>2024</v>
      </c>
      <c r="E34" s="20">
        <f t="shared" si="4"/>
        <v>3</v>
      </c>
      <c r="F34" s="15" t="s">
        <v>2</v>
      </c>
      <c r="G34" s="15">
        <v>3</v>
      </c>
      <c r="I34" s="17"/>
    </row>
    <row r="35" spans="1:9" ht="8.1" customHeight="1" x14ac:dyDescent="0.25">
      <c r="D35" s="19"/>
      <c r="E35" s="18"/>
      <c r="F35" s="18"/>
      <c r="G35" s="18"/>
      <c r="I35" s="17"/>
    </row>
    <row r="36" spans="1:9" ht="15" customHeight="1" x14ac:dyDescent="0.2">
      <c r="B36" s="44" t="s">
        <v>52</v>
      </c>
      <c r="D36" s="2">
        <v>2022</v>
      </c>
      <c r="E36" s="20">
        <f t="shared" si="4"/>
        <v>2</v>
      </c>
      <c r="F36" s="15">
        <v>2</v>
      </c>
      <c r="G36" s="15" t="s">
        <v>2</v>
      </c>
      <c r="I36" s="17"/>
    </row>
    <row r="37" spans="1:9" ht="15" customHeight="1" x14ac:dyDescent="0.25">
      <c r="B37" s="43" t="s">
        <v>94</v>
      </c>
      <c r="D37" s="2">
        <v>2023</v>
      </c>
      <c r="E37" s="15" t="s">
        <v>2</v>
      </c>
      <c r="F37" s="15" t="s">
        <v>2</v>
      </c>
      <c r="G37" s="15" t="s">
        <v>2</v>
      </c>
      <c r="I37" s="17"/>
    </row>
    <row r="38" spans="1:9" s="3" customFormat="1" ht="15" customHeight="1" x14ac:dyDescent="0.25">
      <c r="A38" s="1"/>
      <c r="D38" s="2">
        <v>2024</v>
      </c>
      <c r="E38" s="20">
        <f t="shared" si="4"/>
        <v>1</v>
      </c>
      <c r="F38" s="15">
        <v>1</v>
      </c>
      <c r="G38" s="15" t="s">
        <v>2</v>
      </c>
      <c r="H38" s="1"/>
      <c r="I38" s="17"/>
    </row>
    <row r="39" spans="1:9" ht="8.1" customHeight="1" x14ac:dyDescent="0.25">
      <c r="D39" s="19"/>
      <c r="E39" s="18"/>
      <c r="F39" s="18"/>
      <c r="G39" s="18"/>
      <c r="I39" s="17"/>
    </row>
    <row r="40" spans="1:9" ht="15" customHeight="1" x14ac:dyDescent="0.2">
      <c r="A40" s="3"/>
      <c r="B40" s="44" t="s">
        <v>51</v>
      </c>
      <c r="D40" s="2">
        <v>2022</v>
      </c>
      <c r="E40" s="15" t="s">
        <v>2</v>
      </c>
      <c r="F40" s="15" t="s">
        <v>2</v>
      </c>
      <c r="G40" s="15" t="s">
        <v>2</v>
      </c>
      <c r="I40" s="17"/>
    </row>
    <row r="41" spans="1:9" ht="15" customHeight="1" x14ac:dyDescent="0.25">
      <c r="B41" s="43" t="s">
        <v>50</v>
      </c>
      <c r="D41" s="2">
        <v>2023</v>
      </c>
      <c r="E41" s="15" t="s">
        <v>2</v>
      </c>
      <c r="F41" s="15" t="s">
        <v>2</v>
      </c>
      <c r="G41" s="15" t="s">
        <v>2</v>
      </c>
      <c r="I41" s="17"/>
    </row>
    <row r="42" spans="1:9" ht="15" customHeight="1" x14ac:dyDescent="0.25">
      <c r="D42" s="2">
        <v>2024</v>
      </c>
      <c r="E42" s="15" t="s">
        <v>2</v>
      </c>
      <c r="F42" s="15" t="s">
        <v>2</v>
      </c>
      <c r="G42" s="15" t="s">
        <v>2</v>
      </c>
      <c r="I42" s="17"/>
    </row>
    <row r="43" spans="1:9" ht="8.1" customHeight="1" x14ac:dyDescent="0.25">
      <c r="D43" s="19"/>
      <c r="E43" s="18"/>
      <c r="F43" s="18"/>
      <c r="G43" s="18"/>
      <c r="I43" s="17"/>
    </row>
    <row r="44" spans="1:9" ht="15" customHeight="1" x14ac:dyDescent="0.2">
      <c r="B44" s="42" t="s">
        <v>49</v>
      </c>
      <c r="D44" s="2">
        <v>2022</v>
      </c>
      <c r="E44" s="20">
        <f t="shared" si="4"/>
        <v>1</v>
      </c>
      <c r="F44" s="15" t="s">
        <v>2</v>
      </c>
      <c r="G44" s="15">
        <v>1</v>
      </c>
      <c r="I44" s="17"/>
    </row>
    <row r="45" spans="1:9" ht="15" customHeight="1" x14ac:dyDescent="0.25">
      <c r="B45" s="41" t="s">
        <v>48</v>
      </c>
      <c r="D45" s="2">
        <v>2023</v>
      </c>
      <c r="E45" s="15" t="s">
        <v>2</v>
      </c>
      <c r="F45" s="15" t="s">
        <v>2</v>
      </c>
      <c r="G45" s="15" t="s">
        <v>2</v>
      </c>
      <c r="I45" s="17"/>
    </row>
    <row r="46" spans="1:9" ht="15" customHeight="1" x14ac:dyDescent="0.25">
      <c r="D46" s="2">
        <v>2024</v>
      </c>
      <c r="E46" s="15" t="s">
        <v>2</v>
      </c>
      <c r="F46" s="15" t="s">
        <v>2</v>
      </c>
      <c r="G46" s="15" t="s">
        <v>2</v>
      </c>
      <c r="I46" s="17"/>
    </row>
    <row r="47" spans="1:9" ht="8.1" customHeight="1" thickBot="1" x14ac:dyDescent="0.3">
      <c r="A47" s="11"/>
      <c r="B47" s="13"/>
      <c r="C47" s="13"/>
      <c r="D47" s="12"/>
      <c r="E47" s="12"/>
      <c r="F47" s="12"/>
      <c r="G47" s="12"/>
      <c r="H47" s="11"/>
    </row>
    <row r="48" spans="1:9" s="9" customFormat="1" x14ac:dyDescent="0.25">
      <c r="A48" s="4"/>
      <c r="B48" s="7"/>
      <c r="C48" s="7"/>
      <c r="D48" s="6"/>
      <c r="E48" s="6"/>
      <c r="F48" s="6"/>
      <c r="G48" s="6"/>
      <c r="H48" s="10" t="s">
        <v>1</v>
      </c>
    </row>
    <row r="49" spans="1:8" s="4" customFormat="1" x14ac:dyDescent="0.25">
      <c r="A49" s="8"/>
      <c r="B49" s="7"/>
      <c r="C49" s="7"/>
      <c r="D49" s="6"/>
      <c r="E49" s="6"/>
      <c r="F49" s="6"/>
      <c r="G49" s="6"/>
      <c r="H49" s="5" t="s">
        <v>0</v>
      </c>
    </row>
  </sheetData>
  <mergeCells count="3">
    <mergeCell ref="E14:G14"/>
    <mergeCell ref="E15:G15"/>
    <mergeCell ref="C11:I1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A747-A1B2-412A-B1D6-19D6D6CB3151}">
  <dimension ref="A1:M49"/>
  <sheetViews>
    <sheetView showGridLines="0" view="pageBreakPreview" topLeftCell="A16" zoomScaleNormal="90" zoomScaleSheetLayoutView="100" workbookViewId="0">
      <selection activeCell="J39" sqref="J39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2.42578125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3" ht="8.1" customHeight="1" x14ac:dyDescent="0.25"/>
    <row r="2" spans="1:13" ht="12" customHeight="1" x14ac:dyDescent="0.25">
      <c r="H2" s="2"/>
      <c r="I2" s="2"/>
      <c r="J2" s="40"/>
    </row>
    <row r="3" spans="1:13" ht="12" customHeight="1" x14ac:dyDescent="0.25">
      <c r="H3" s="2"/>
      <c r="I3" s="2"/>
      <c r="J3" s="40"/>
      <c r="K3" s="63"/>
      <c r="L3" s="63"/>
      <c r="M3" s="63"/>
    </row>
    <row r="4" spans="1:13" ht="12" customHeight="1" x14ac:dyDescent="0.25">
      <c r="H4" s="2"/>
      <c r="I4" s="2"/>
    </row>
    <row r="5" spans="1:13" ht="12" customHeight="1" x14ac:dyDescent="0.25">
      <c r="H5" s="2"/>
      <c r="I5" s="2"/>
    </row>
    <row r="6" spans="1:13" ht="12" customHeight="1" x14ac:dyDescent="0.25">
      <c r="H6" s="2"/>
      <c r="I6" s="2"/>
    </row>
    <row r="7" spans="1:13" ht="12" customHeight="1" x14ac:dyDescent="0.25">
      <c r="H7" s="2"/>
      <c r="I7" s="2"/>
    </row>
    <row r="8" spans="1:13" ht="12" customHeight="1" x14ac:dyDescent="0.25">
      <c r="H8" s="2"/>
      <c r="I8" s="2"/>
    </row>
    <row r="9" spans="1:13" s="35" customFormat="1" ht="15" customHeight="1" x14ac:dyDescent="0.25">
      <c r="B9" s="38" t="s">
        <v>213</v>
      </c>
      <c r="C9" s="36" t="s">
        <v>216</v>
      </c>
      <c r="D9" s="37"/>
      <c r="E9" s="37"/>
      <c r="F9" s="37"/>
      <c r="G9" s="37"/>
      <c r="H9" s="37"/>
      <c r="I9" s="37"/>
      <c r="J9" s="36"/>
    </row>
    <row r="10" spans="1:13" s="35" customFormat="1" ht="15" customHeight="1" x14ac:dyDescent="0.25">
      <c r="B10" s="38"/>
      <c r="C10" s="36" t="s">
        <v>217</v>
      </c>
      <c r="D10" s="37"/>
      <c r="E10" s="37"/>
      <c r="F10" s="37"/>
      <c r="G10" s="37"/>
      <c r="H10" s="37"/>
      <c r="I10" s="37"/>
      <c r="J10" s="36"/>
    </row>
    <row r="11" spans="1:13" s="31" customFormat="1" ht="16.5" customHeight="1" x14ac:dyDescent="0.25">
      <c r="B11" s="34" t="s">
        <v>214</v>
      </c>
      <c r="C11" s="76" t="s">
        <v>215</v>
      </c>
      <c r="D11" s="77"/>
      <c r="E11" s="77"/>
      <c r="F11" s="77"/>
      <c r="G11" s="77"/>
      <c r="H11" s="77"/>
      <c r="I11" s="77"/>
    </row>
    <row r="12" spans="1:13" ht="8.1" customHeight="1" thickBot="1" x14ac:dyDescent="0.3"/>
    <row r="13" spans="1:13" ht="4.5" customHeight="1" thickTop="1" x14ac:dyDescent="0.25">
      <c r="A13" s="46"/>
      <c r="B13" s="47"/>
      <c r="C13" s="47"/>
      <c r="D13" s="48"/>
      <c r="E13" s="48"/>
      <c r="F13" s="48"/>
      <c r="G13" s="48"/>
      <c r="H13" s="46"/>
    </row>
    <row r="14" spans="1:13" x14ac:dyDescent="0.25">
      <c r="A14" s="49"/>
      <c r="B14" s="50" t="s">
        <v>59</v>
      </c>
      <c r="C14" s="51"/>
      <c r="D14" s="67" t="s">
        <v>26</v>
      </c>
      <c r="E14" s="74" t="s">
        <v>225</v>
      </c>
      <c r="F14" s="74"/>
      <c r="G14" s="74"/>
      <c r="H14" s="49"/>
    </row>
    <row r="15" spans="1:13" x14ac:dyDescent="0.25">
      <c r="A15" s="49"/>
      <c r="B15" s="55" t="s">
        <v>58</v>
      </c>
      <c r="C15" s="51"/>
      <c r="D15" s="56" t="s">
        <v>24</v>
      </c>
      <c r="E15" s="75" t="s">
        <v>226</v>
      </c>
      <c r="F15" s="75"/>
      <c r="G15" s="75"/>
      <c r="H15" s="49"/>
    </row>
    <row r="16" spans="1:13" x14ac:dyDescent="0.25">
      <c r="A16" s="49"/>
      <c r="B16" s="71"/>
      <c r="C16" s="71"/>
      <c r="D16" s="71"/>
      <c r="E16" s="53" t="s">
        <v>23</v>
      </c>
      <c r="F16" s="53" t="s">
        <v>22</v>
      </c>
      <c r="G16" s="53" t="s">
        <v>21</v>
      </c>
      <c r="H16" s="49"/>
    </row>
    <row r="17" spans="1:11" ht="15" customHeight="1" x14ac:dyDescent="0.25">
      <c r="A17" s="49"/>
      <c r="B17" s="71"/>
      <c r="C17" s="71"/>
      <c r="D17" s="71"/>
      <c r="E17" s="57" t="s">
        <v>20</v>
      </c>
      <c r="F17" s="57" t="s">
        <v>19</v>
      </c>
      <c r="G17" s="57" t="s">
        <v>18</v>
      </c>
      <c r="H17" s="49"/>
    </row>
    <row r="18" spans="1:11" s="14" customFormat="1" ht="8.1" customHeight="1" x14ac:dyDescent="0.25">
      <c r="A18" s="59"/>
      <c r="B18" s="60"/>
      <c r="C18" s="59"/>
      <c r="D18" s="61"/>
      <c r="E18" s="61"/>
      <c r="F18" s="61"/>
      <c r="G18" s="61"/>
      <c r="H18" s="59"/>
    </row>
    <row r="19" spans="1:11" ht="8.1" customHeight="1" x14ac:dyDescent="0.25">
      <c r="A19" s="14"/>
      <c r="B19" s="28"/>
      <c r="C19" s="28"/>
      <c r="D19" s="30"/>
      <c r="E19" s="30"/>
      <c r="F19" s="30"/>
      <c r="G19" s="30"/>
      <c r="H19" s="14"/>
      <c r="I19" s="29"/>
      <c r="J19" s="29"/>
      <c r="K19" s="29"/>
    </row>
    <row r="20" spans="1:11" ht="15" customHeight="1" x14ac:dyDescent="0.25">
      <c r="A20" s="14"/>
      <c r="B20" s="28" t="s">
        <v>23</v>
      </c>
      <c r="C20" s="27"/>
      <c r="D20" s="24">
        <v>2022</v>
      </c>
      <c r="E20" s="25">
        <f t="shared" ref="E20:E22" si="0">SUM(F20:G20)</f>
        <v>15</v>
      </c>
      <c r="F20" s="25">
        <f t="shared" ref="F20:G22" si="1">SUM(F24,F44)</f>
        <v>3</v>
      </c>
      <c r="G20" s="25">
        <f t="shared" si="1"/>
        <v>12</v>
      </c>
      <c r="H20" s="14"/>
    </row>
    <row r="21" spans="1:11" ht="15" customHeight="1" x14ac:dyDescent="0.25">
      <c r="B21" s="41" t="s">
        <v>20</v>
      </c>
      <c r="C21" s="26"/>
      <c r="D21" s="24">
        <v>2023</v>
      </c>
      <c r="E21" s="25">
        <f t="shared" si="0"/>
        <v>19</v>
      </c>
      <c r="F21" s="25">
        <f t="shared" si="1"/>
        <v>2</v>
      </c>
      <c r="G21" s="25">
        <f t="shared" si="1"/>
        <v>17</v>
      </c>
    </row>
    <row r="22" spans="1:11" ht="15" customHeight="1" x14ac:dyDescent="0.25">
      <c r="B22" s="26"/>
      <c r="C22" s="26"/>
      <c r="D22" s="24">
        <v>2024</v>
      </c>
      <c r="E22" s="25">
        <f t="shared" si="0"/>
        <v>20</v>
      </c>
      <c r="F22" s="25">
        <f t="shared" si="1"/>
        <v>2</v>
      </c>
      <c r="G22" s="25">
        <f t="shared" si="1"/>
        <v>18</v>
      </c>
      <c r="I22" s="17"/>
    </row>
    <row r="23" spans="1:11" ht="8.1" customHeight="1" x14ac:dyDescent="0.25">
      <c r="D23" s="24"/>
      <c r="E23" s="23"/>
      <c r="F23" s="23"/>
      <c r="G23" s="23"/>
      <c r="I23" s="17"/>
    </row>
    <row r="24" spans="1:11" ht="15" customHeight="1" x14ac:dyDescent="0.2">
      <c r="B24" s="42" t="s">
        <v>57</v>
      </c>
      <c r="D24" s="2">
        <v>2022</v>
      </c>
      <c r="E24" s="20">
        <f>SUM(F24:G24)</f>
        <v>14</v>
      </c>
      <c r="F24" s="20">
        <f>SUM(F28,F32,F36,F40)</f>
        <v>3</v>
      </c>
      <c r="G24" s="20">
        <f>SUM(G28,G32,G36,G40)</f>
        <v>11</v>
      </c>
      <c r="I24" s="17"/>
    </row>
    <row r="25" spans="1:11" ht="15" customHeight="1" x14ac:dyDescent="0.25">
      <c r="B25" s="41" t="s">
        <v>56</v>
      </c>
      <c r="D25" s="2">
        <v>2023</v>
      </c>
      <c r="E25" s="20">
        <f t="shared" ref="E25:E26" si="2">SUM(F25:G25)</f>
        <v>19</v>
      </c>
      <c r="F25" s="20">
        <f t="shared" ref="F25:G26" si="3">SUM(F29,F33,F37,F41)</f>
        <v>2</v>
      </c>
      <c r="G25" s="20">
        <f t="shared" si="3"/>
        <v>17</v>
      </c>
      <c r="I25" s="17"/>
    </row>
    <row r="26" spans="1:11" ht="15" customHeight="1" x14ac:dyDescent="0.25">
      <c r="D26" s="2">
        <v>2024</v>
      </c>
      <c r="E26" s="20">
        <f t="shared" si="2"/>
        <v>20</v>
      </c>
      <c r="F26" s="20">
        <f t="shared" si="3"/>
        <v>2</v>
      </c>
      <c r="G26" s="20">
        <f t="shared" si="3"/>
        <v>18</v>
      </c>
      <c r="I26" s="17"/>
    </row>
    <row r="27" spans="1:11" ht="8.1" customHeight="1" x14ac:dyDescent="0.25">
      <c r="D27" s="19"/>
      <c r="E27" s="18"/>
      <c r="F27" s="18"/>
      <c r="G27" s="18"/>
      <c r="I27" s="17"/>
    </row>
    <row r="28" spans="1:11" ht="15" customHeight="1" x14ac:dyDescent="0.25">
      <c r="B28" s="45" t="s">
        <v>55</v>
      </c>
      <c r="D28" s="2">
        <v>2022</v>
      </c>
      <c r="E28" s="20">
        <f t="shared" ref="E28:E44" si="4">SUM(F28:G28)</f>
        <v>13</v>
      </c>
      <c r="F28" s="15">
        <v>2</v>
      </c>
      <c r="G28" s="15">
        <v>11</v>
      </c>
      <c r="I28" s="17"/>
    </row>
    <row r="29" spans="1:11" ht="15" customHeight="1" x14ac:dyDescent="0.25">
      <c r="B29" s="45"/>
      <c r="D29" s="2">
        <v>2023</v>
      </c>
      <c r="E29" s="20">
        <f t="shared" si="4"/>
        <v>18</v>
      </c>
      <c r="F29" s="15">
        <v>2</v>
      </c>
      <c r="G29" s="15">
        <v>16</v>
      </c>
      <c r="I29" s="17"/>
    </row>
    <row r="30" spans="1:11" ht="15" customHeight="1" x14ac:dyDescent="0.25">
      <c r="D30" s="2">
        <v>2024</v>
      </c>
      <c r="E30" s="20">
        <f t="shared" si="4"/>
        <v>16</v>
      </c>
      <c r="F30" s="15">
        <v>1</v>
      </c>
      <c r="G30" s="15">
        <v>15</v>
      </c>
      <c r="I30" s="17"/>
    </row>
    <row r="31" spans="1:11" ht="8.1" customHeight="1" x14ac:dyDescent="0.25">
      <c r="D31" s="19"/>
      <c r="E31" s="18"/>
      <c r="F31" s="18"/>
      <c r="G31" s="18"/>
      <c r="I31" s="17"/>
    </row>
    <row r="32" spans="1:11" ht="15" customHeight="1" x14ac:dyDescent="0.2">
      <c r="B32" s="44" t="s">
        <v>54</v>
      </c>
      <c r="D32" s="2">
        <v>2022</v>
      </c>
      <c r="E32" s="15" t="s">
        <v>2</v>
      </c>
      <c r="F32" s="15" t="s">
        <v>2</v>
      </c>
      <c r="G32" s="15" t="s">
        <v>2</v>
      </c>
      <c r="I32" s="17"/>
    </row>
    <row r="33" spans="1:9" ht="15" customHeight="1" x14ac:dyDescent="0.25">
      <c r="B33" s="43" t="s">
        <v>53</v>
      </c>
      <c r="D33" s="2">
        <v>2023</v>
      </c>
      <c r="E33" s="20">
        <f t="shared" si="4"/>
        <v>1</v>
      </c>
      <c r="F33" s="15" t="s">
        <v>2</v>
      </c>
      <c r="G33" s="15">
        <v>1</v>
      </c>
      <c r="I33" s="17"/>
    </row>
    <row r="34" spans="1:9" ht="15" customHeight="1" x14ac:dyDescent="0.25">
      <c r="D34" s="2">
        <v>2024</v>
      </c>
      <c r="E34" s="20">
        <f t="shared" si="4"/>
        <v>3</v>
      </c>
      <c r="F34" s="15" t="s">
        <v>2</v>
      </c>
      <c r="G34" s="15">
        <v>3</v>
      </c>
      <c r="I34" s="17"/>
    </row>
    <row r="35" spans="1:9" ht="8.1" customHeight="1" x14ac:dyDescent="0.25">
      <c r="D35" s="19"/>
      <c r="E35" s="18"/>
      <c r="F35" s="18"/>
      <c r="G35" s="18"/>
      <c r="I35" s="17"/>
    </row>
    <row r="36" spans="1:9" ht="15" customHeight="1" x14ac:dyDescent="0.2">
      <c r="B36" s="44" t="s">
        <v>52</v>
      </c>
      <c r="D36" s="2">
        <v>2022</v>
      </c>
      <c r="E36" s="20">
        <f t="shared" si="4"/>
        <v>1</v>
      </c>
      <c r="F36" s="15">
        <v>1</v>
      </c>
      <c r="G36" s="15" t="s">
        <v>2</v>
      </c>
      <c r="I36" s="17"/>
    </row>
    <row r="37" spans="1:9" ht="15" customHeight="1" x14ac:dyDescent="0.25">
      <c r="B37" s="43" t="s">
        <v>94</v>
      </c>
      <c r="D37" s="2">
        <v>2023</v>
      </c>
      <c r="E37" s="15" t="s">
        <v>2</v>
      </c>
      <c r="F37" s="15" t="s">
        <v>2</v>
      </c>
      <c r="G37" s="15" t="s">
        <v>2</v>
      </c>
      <c r="I37" s="17"/>
    </row>
    <row r="38" spans="1:9" s="3" customFormat="1" ht="15" customHeight="1" x14ac:dyDescent="0.25">
      <c r="A38" s="1"/>
      <c r="D38" s="2">
        <v>2024</v>
      </c>
      <c r="E38" s="20">
        <f t="shared" si="4"/>
        <v>1</v>
      </c>
      <c r="F38" s="15">
        <v>1</v>
      </c>
      <c r="G38" s="15" t="s">
        <v>2</v>
      </c>
      <c r="H38" s="1"/>
      <c r="I38" s="17"/>
    </row>
    <row r="39" spans="1:9" ht="8.1" customHeight="1" x14ac:dyDescent="0.25">
      <c r="D39" s="19"/>
      <c r="E39" s="18"/>
      <c r="F39" s="18"/>
      <c r="G39" s="18"/>
      <c r="I39" s="17"/>
    </row>
    <row r="40" spans="1:9" ht="15" customHeight="1" x14ac:dyDescent="0.2">
      <c r="A40" s="3"/>
      <c r="B40" s="44" t="s">
        <v>51</v>
      </c>
      <c r="D40" s="2">
        <v>2022</v>
      </c>
      <c r="E40" s="15" t="s">
        <v>2</v>
      </c>
      <c r="F40" s="15" t="s">
        <v>2</v>
      </c>
      <c r="G40" s="15" t="s">
        <v>2</v>
      </c>
      <c r="I40" s="17"/>
    </row>
    <row r="41" spans="1:9" ht="15" customHeight="1" x14ac:dyDescent="0.25">
      <c r="B41" s="43" t="s">
        <v>50</v>
      </c>
      <c r="D41" s="2">
        <v>2023</v>
      </c>
      <c r="E41" s="15" t="s">
        <v>2</v>
      </c>
      <c r="F41" s="15" t="s">
        <v>2</v>
      </c>
      <c r="G41" s="15" t="s">
        <v>2</v>
      </c>
      <c r="I41" s="17"/>
    </row>
    <row r="42" spans="1:9" ht="15" customHeight="1" x14ac:dyDescent="0.25">
      <c r="D42" s="2">
        <v>2024</v>
      </c>
      <c r="E42" s="15" t="s">
        <v>2</v>
      </c>
      <c r="F42" s="15" t="s">
        <v>2</v>
      </c>
      <c r="G42" s="15" t="s">
        <v>2</v>
      </c>
      <c r="I42" s="17"/>
    </row>
    <row r="43" spans="1:9" ht="8.1" customHeight="1" x14ac:dyDescent="0.25">
      <c r="D43" s="19"/>
      <c r="E43" s="18"/>
      <c r="F43" s="18"/>
      <c r="G43" s="18"/>
      <c r="I43" s="17"/>
    </row>
    <row r="44" spans="1:9" ht="15" customHeight="1" x14ac:dyDescent="0.2">
      <c r="B44" s="42" t="s">
        <v>49</v>
      </c>
      <c r="D44" s="2">
        <v>2022</v>
      </c>
      <c r="E44" s="20">
        <f t="shared" si="4"/>
        <v>1</v>
      </c>
      <c r="F44" s="15" t="s">
        <v>2</v>
      </c>
      <c r="G44" s="15">
        <v>1</v>
      </c>
      <c r="I44" s="17"/>
    </row>
    <row r="45" spans="1:9" ht="15" customHeight="1" x14ac:dyDescent="0.25">
      <c r="B45" s="41" t="s">
        <v>48</v>
      </c>
      <c r="D45" s="2">
        <v>2023</v>
      </c>
      <c r="E45" s="15" t="s">
        <v>2</v>
      </c>
      <c r="F45" s="15" t="s">
        <v>2</v>
      </c>
      <c r="G45" s="15" t="s">
        <v>2</v>
      </c>
      <c r="I45" s="17"/>
    </row>
    <row r="46" spans="1:9" ht="15" customHeight="1" x14ac:dyDescent="0.25">
      <c r="D46" s="2">
        <v>2024</v>
      </c>
      <c r="E46" s="15" t="s">
        <v>2</v>
      </c>
      <c r="F46" s="15" t="s">
        <v>2</v>
      </c>
      <c r="G46" s="15" t="s">
        <v>2</v>
      </c>
      <c r="I46" s="17"/>
    </row>
    <row r="47" spans="1:9" ht="8.1" customHeight="1" thickBot="1" x14ac:dyDescent="0.3">
      <c r="A47" s="11"/>
      <c r="B47" s="13"/>
      <c r="C47" s="13"/>
      <c r="D47" s="12"/>
      <c r="E47" s="12"/>
      <c r="F47" s="12"/>
      <c r="G47" s="12"/>
      <c r="H47" s="11"/>
    </row>
    <row r="48" spans="1:9" s="9" customFormat="1" x14ac:dyDescent="0.25">
      <c r="A48" s="4"/>
      <c r="B48" s="7"/>
      <c r="C48" s="7"/>
      <c r="D48" s="6"/>
      <c r="E48" s="6"/>
      <c r="F48" s="6"/>
      <c r="G48" s="6"/>
      <c r="H48" s="10" t="s">
        <v>1</v>
      </c>
    </row>
    <row r="49" spans="1:8" s="4" customFormat="1" x14ac:dyDescent="0.25">
      <c r="A49" s="8"/>
      <c r="B49" s="7"/>
      <c r="C49" s="7"/>
      <c r="D49" s="6"/>
      <c r="E49" s="6"/>
      <c r="F49" s="6"/>
      <c r="G49" s="6"/>
      <c r="H49" s="5" t="s">
        <v>0</v>
      </c>
    </row>
  </sheetData>
  <mergeCells count="3">
    <mergeCell ref="E14:G14"/>
    <mergeCell ref="E15:G15"/>
    <mergeCell ref="C11:I1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6E23-6EAD-4E44-9FA1-66683574184D}">
  <dimension ref="A1:M49"/>
  <sheetViews>
    <sheetView showGridLines="0" view="pageBreakPreview" zoomScaleNormal="90" zoomScaleSheetLayoutView="100" workbookViewId="0">
      <selection activeCell="J29" sqref="J29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12.42578125" style="3" customWidth="1"/>
    <col min="4" max="7" width="16.28515625" style="2" customWidth="1"/>
    <col min="8" max="8" width="2.140625" style="1" customWidth="1"/>
    <col min="9" max="16384" width="9.140625" style="1"/>
  </cols>
  <sheetData>
    <row r="1" spans="1:13" ht="8.1" customHeight="1" x14ac:dyDescent="0.25"/>
    <row r="2" spans="1:13" ht="12" customHeight="1" x14ac:dyDescent="0.25">
      <c r="H2" s="2"/>
      <c r="I2" s="2"/>
      <c r="J2" s="40"/>
    </row>
    <row r="3" spans="1:13" ht="12" customHeight="1" x14ac:dyDescent="0.25">
      <c r="H3" s="2"/>
      <c r="I3" s="2"/>
      <c r="J3" s="40"/>
      <c r="K3" s="63"/>
      <c r="L3" s="63"/>
      <c r="M3" s="63"/>
    </row>
    <row r="4" spans="1:13" ht="12" customHeight="1" x14ac:dyDescent="0.25">
      <c r="H4" s="2"/>
      <c r="I4" s="2"/>
    </row>
    <row r="5" spans="1:13" ht="12" customHeight="1" x14ac:dyDescent="0.25">
      <c r="H5" s="2"/>
      <c r="I5" s="2"/>
    </row>
    <row r="6" spans="1:13" ht="12" customHeight="1" x14ac:dyDescent="0.25">
      <c r="H6" s="2"/>
      <c r="I6" s="2"/>
    </row>
    <row r="7" spans="1:13" ht="12" customHeight="1" x14ac:dyDescent="0.25">
      <c r="H7" s="2"/>
      <c r="I7" s="2"/>
    </row>
    <row r="8" spans="1:13" ht="12" customHeight="1" x14ac:dyDescent="0.25">
      <c r="H8" s="2"/>
      <c r="I8" s="2"/>
    </row>
    <row r="9" spans="1:13" s="35" customFormat="1" ht="15" customHeight="1" x14ac:dyDescent="0.25">
      <c r="B9" s="38" t="s">
        <v>213</v>
      </c>
      <c r="C9" s="36" t="s">
        <v>216</v>
      </c>
      <c r="D9" s="37"/>
      <c r="E9" s="37"/>
      <c r="F9" s="37"/>
      <c r="G9" s="37"/>
      <c r="H9" s="37"/>
      <c r="I9" s="37"/>
      <c r="J9" s="36"/>
    </row>
    <row r="10" spans="1:13" s="35" customFormat="1" ht="15" customHeight="1" x14ac:dyDescent="0.25">
      <c r="B10" s="38"/>
      <c r="C10" s="36" t="s">
        <v>217</v>
      </c>
      <c r="D10" s="37"/>
      <c r="E10" s="37"/>
      <c r="F10" s="37"/>
      <c r="G10" s="37"/>
      <c r="H10" s="37"/>
      <c r="I10" s="37"/>
      <c r="J10" s="36"/>
    </row>
    <row r="11" spans="1:13" s="31" customFormat="1" ht="16.5" customHeight="1" x14ac:dyDescent="0.25">
      <c r="B11" s="34" t="s">
        <v>214</v>
      </c>
      <c r="C11" s="76" t="s">
        <v>215</v>
      </c>
      <c r="D11" s="77"/>
      <c r="E11" s="77"/>
      <c r="F11" s="77"/>
      <c r="G11" s="77"/>
      <c r="H11" s="77"/>
      <c r="I11" s="77"/>
    </row>
    <row r="12" spans="1:13" ht="8.1" customHeight="1" thickBot="1" x14ac:dyDescent="0.3"/>
    <row r="13" spans="1:13" ht="4.5" customHeight="1" thickTop="1" x14ac:dyDescent="0.25">
      <c r="A13" s="46"/>
      <c r="B13" s="47"/>
      <c r="C13" s="47"/>
      <c r="D13" s="48"/>
      <c r="E13" s="48"/>
      <c r="F13" s="48"/>
      <c r="G13" s="48"/>
      <c r="H13" s="46"/>
    </row>
    <row r="14" spans="1:13" x14ac:dyDescent="0.25">
      <c r="A14" s="49"/>
      <c r="B14" s="50" t="s">
        <v>59</v>
      </c>
      <c r="C14" s="51"/>
      <c r="D14" s="67" t="s">
        <v>26</v>
      </c>
      <c r="E14" s="74" t="s">
        <v>227</v>
      </c>
      <c r="F14" s="74"/>
      <c r="G14" s="74"/>
      <c r="H14" s="49"/>
    </row>
    <row r="15" spans="1:13" x14ac:dyDescent="0.25">
      <c r="A15" s="49"/>
      <c r="B15" s="55" t="s">
        <v>58</v>
      </c>
      <c r="C15" s="51"/>
      <c r="D15" s="56" t="s">
        <v>24</v>
      </c>
      <c r="E15" s="75" t="s">
        <v>228</v>
      </c>
      <c r="F15" s="75"/>
      <c r="G15" s="75"/>
      <c r="H15" s="49"/>
    </row>
    <row r="16" spans="1:13" x14ac:dyDescent="0.25">
      <c r="A16" s="49"/>
      <c r="B16" s="71"/>
      <c r="C16" s="71"/>
      <c r="D16" s="71"/>
      <c r="E16" s="53" t="s">
        <v>23</v>
      </c>
      <c r="F16" s="53" t="s">
        <v>22</v>
      </c>
      <c r="G16" s="53" t="s">
        <v>21</v>
      </c>
      <c r="H16" s="49"/>
    </row>
    <row r="17" spans="1:11" ht="15" customHeight="1" x14ac:dyDescent="0.25">
      <c r="A17" s="49"/>
      <c r="B17" s="71"/>
      <c r="C17" s="71"/>
      <c r="D17" s="71"/>
      <c r="E17" s="57" t="s">
        <v>20</v>
      </c>
      <c r="F17" s="57" t="s">
        <v>19</v>
      </c>
      <c r="G17" s="57" t="s">
        <v>18</v>
      </c>
      <c r="H17" s="49"/>
    </row>
    <row r="18" spans="1:11" s="14" customFormat="1" ht="8.1" customHeight="1" x14ac:dyDescent="0.25">
      <c r="A18" s="59"/>
      <c r="B18" s="60"/>
      <c r="C18" s="59"/>
      <c r="D18" s="61"/>
      <c r="E18" s="61"/>
      <c r="F18" s="61"/>
      <c r="G18" s="61"/>
      <c r="H18" s="59"/>
    </row>
    <row r="19" spans="1:11" ht="8.1" customHeight="1" x14ac:dyDescent="0.25">
      <c r="A19" s="14"/>
      <c r="B19" s="28"/>
      <c r="C19" s="28"/>
      <c r="D19" s="30"/>
      <c r="E19" s="30"/>
      <c r="F19" s="30"/>
      <c r="G19" s="30"/>
      <c r="H19" s="14"/>
      <c r="I19" s="29"/>
      <c r="J19" s="29"/>
      <c r="K19" s="29"/>
    </row>
    <row r="20" spans="1:11" ht="15" customHeight="1" x14ac:dyDescent="0.25">
      <c r="A20" s="14"/>
      <c r="B20" s="28" t="s">
        <v>23</v>
      </c>
      <c r="C20" s="27"/>
      <c r="D20" s="24">
        <v>2022</v>
      </c>
      <c r="E20" s="25">
        <f t="shared" ref="E20:E22" si="0">SUM(F20:G20)</f>
        <v>2</v>
      </c>
      <c r="F20" s="25">
        <f t="shared" ref="F20:G22" si="1">SUM(F24,F44)</f>
        <v>1</v>
      </c>
      <c r="G20" s="25">
        <f t="shared" si="1"/>
        <v>1</v>
      </c>
      <c r="H20" s="14"/>
    </row>
    <row r="21" spans="1:11" ht="15" customHeight="1" x14ac:dyDescent="0.25">
      <c r="B21" s="41" t="s">
        <v>20</v>
      </c>
      <c r="C21" s="26"/>
      <c r="D21" s="24">
        <v>2023</v>
      </c>
      <c r="E21" s="25">
        <f t="shared" si="0"/>
        <v>4</v>
      </c>
      <c r="F21" s="25" t="s">
        <v>2</v>
      </c>
      <c r="G21" s="25">
        <f t="shared" si="1"/>
        <v>4</v>
      </c>
    </row>
    <row r="22" spans="1:11" ht="15" customHeight="1" x14ac:dyDescent="0.25">
      <c r="B22" s="26"/>
      <c r="C22" s="26"/>
      <c r="D22" s="24">
        <v>2024</v>
      </c>
      <c r="E22" s="25">
        <f t="shared" si="0"/>
        <v>7</v>
      </c>
      <c r="F22" s="25" t="s">
        <v>2</v>
      </c>
      <c r="G22" s="25">
        <f t="shared" si="1"/>
        <v>7</v>
      </c>
      <c r="I22" s="17"/>
    </row>
    <row r="23" spans="1:11" ht="8.1" customHeight="1" x14ac:dyDescent="0.25">
      <c r="D23" s="24"/>
      <c r="E23" s="23"/>
      <c r="F23" s="23"/>
      <c r="G23" s="23"/>
      <c r="I23" s="17"/>
    </row>
    <row r="24" spans="1:11" ht="15" customHeight="1" x14ac:dyDescent="0.2">
      <c r="B24" s="42" t="s">
        <v>57</v>
      </c>
      <c r="D24" s="2">
        <v>2022</v>
      </c>
      <c r="E24" s="20">
        <f>SUM(F24:G24)</f>
        <v>2</v>
      </c>
      <c r="F24" s="20">
        <f>SUM(F28,F32,F36,F40)</f>
        <v>1</v>
      </c>
      <c r="G24" s="20">
        <f>SUM(G28,G32,G36,G40)</f>
        <v>1</v>
      </c>
      <c r="I24" s="17"/>
    </row>
    <row r="25" spans="1:11" ht="15" customHeight="1" x14ac:dyDescent="0.25">
      <c r="B25" s="41" t="s">
        <v>56</v>
      </c>
      <c r="D25" s="2">
        <v>2023</v>
      </c>
      <c r="E25" s="20">
        <f t="shared" ref="E25:E26" si="2">SUM(F25:G25)</f>
        <v>4</v>
      </c>
      <c r="F25" s="20" t="s">
        <v>2</v>
      </c>
      <c r="G25" s="20">
        <f t="shared" ref="G25:G26" si="3">SUM(G29,G33,G37,G41)</f>
        <v>4</v>
      </c>
      <c r="I25" s="17"/>
    </row>
    <row r="26" spans="1:11" ht="15" customHeight="1" x14ac:dyDescent="0.25">
      <c r="D26" s="2">
        <v>2024</v>
      </c>
      <c r="E26" s="20">
        <f t="shared" si="2"/>
        <v>7</v>
      </c>
      <c r="F26" s="20" t="s">
        <v>2</v>
      </c>
      <c r="G26" s="20">
        <f t="shared" si="3"/>
        <v>7</v>
      </c>
      <c r="I26" s="17"/>
    </row>
    <row r="27" spans="1:11" ht="8.1" customHeight="1" x14ac:dyDescent="0.25">
      <c r="D27" s="19"/>
      <c r="E27" s="18"/>
      <c r="F27" s="18"/>
      <c r="G27" s="18"/>
      <c r="I27" s="17"/>
    </row>
    <row r="28" spans="1:11" ht="15" customHeight="1" x14ac:dyDescent="0.25">
      <c r="B28" s="45" t="s">
        <v>55</v>
      </c>
      <c r="D28" s="2">
        <v>2022</v>
      </c>
      <c r="E28" s="20">
        <f t="shared" ref="E28:E36" si="4">SUM(F28:G28)</f>
        <v>1</v>
      </c>
      <c r="F28" s="15" t="s">
        <v>2</v>
      </c>
      <c r="G28" s="15">
        <v>1</v>
      </c>
      <c r="I28" s="17"/>
    </row>
    <row r="29" spans="1:11" ht="15" customHeight="1" x14ac:dyDescent="0.25">
      <c r="B29" s="45"/>
      <c r="D29" s="2">
        <v>2023</v>
      </c>
      <c r="E29" s="20">
        <f t="shared" si="4"/>
        <v>3</v>
      </c>
      <c r="F29" s="15" t="s">
        <v>2</v>
      </c>
      <c r="G29" s="15">
        <v>3</v>
      </c>
      <c r="I29" s="17"/>
    </row>
    <row r="30" spans="1:11" ht="15" customHeight="1" x14ac:dyDescent="0.25">
      <c r="D30" s="2">
        <v>2024</v>
      </c>
      <c r="E30" s="20">
        <f t="shared" si="4"/>
        <v>7</v>
      </c>
      <c r="F30" s="15" t="s">
        <v>2</v>
      </c>
      <c r="G30" s="15">
        <v>7</v>
      </c>
      <c r="I30" s="17"/>
    </row>
    <row r="31" spans="1:11" ht="8.1" customHeight="1" x14ac:dyDescent="0.25">
      <c r="D31" s="19"/>
      <c r="E31" s="18"/>
      <c r="F31" s="18"/>
      <c r="G31" s="18"/>
      <c r="I31" s="17"/>
    </row>
    <row r="32" spans="1:11" ht="15" customHeight="1" x14ac:dyDescent="0.2">
      <c r="B32" s="44" t="s">
        <v>54</v>
      </c>
      <c r="D32" s="2">
        <v>2022</v>
      </c>
      <c r="E32" s="15" t="s">
        <v>2</v>
      </c>
      <c r="F32" s="15" t="s">
        <v>2</v>
      </c>
      <c r="G32" s="15" t="s">
        <v>2</v>
      </c>
      <c r="I32" s="17"/>
    </row>
    <row r="33" spans="1:9" ht="15" customHeight="1" x14ac:dyDescent="0.25">
      <c r="B33" s="43" t="s">
        <v>53</v>
      </c>
      <c r="D33" s="2">
        <v>2023</v>
      </c>
      <c r="E33" s="20">
        <f t="shared" si="4"/>
        <v>1</v>
      </c>
      <c r="F33" s="15" t="s">
        <v>2</v>
      </c>
      <c r="G33" s="15">
        <v>1</v>
      </c>
      <c r="I33" s="17"/>
    </row>
    <row r="34" spans="1:9" ht="15" customHeight="1" x14ac:dyDescent="0.25">
      <c r="D34" s="2">
        <v>2024</v>
      </c>
      <c r="E34" s="15" t="s">
        <v>2</v>
      </c>
      <c r="F34" s="15" t="s">
        <v>2</v>
      </c>
      <c r="G34" s="15" t="s">
        <v>2</v>
      </c>
      <c r="I34" s="17"/>
    </row>
    <row r="35" spans="1:9" ht="8.1" customHeight="1" x14ac:dyDescent="0.25">
      <c r="D35" s="19"/>
      <c r="E35" s="18"/>
      <c r="F35" s="18"/>
      <c r="G35" s="18"/>
      <c r="I35" s="17"/>
    </row>
    <row r="36" spans="1:9" ht="15" customHeight="1" x14ac:dyDescent="0.2">
      <c r="B36" s="44" t="s">
        <v>52</v>
      </c>
      <c r="D36" s="2">
        <v>2022</v>
      </c>
      <c r="E36" s="20">
        <f t="shared" si="4"/>
        <v>1</v>
      </c>
      <c r="F36" s="15">
        <v>1</v>
      </c>
      <c r="G36" s="15" t="s">
        <v>2</v>
      </c>
      <c r="I36" s="17"/>
    </row>
    <row r="37" spans="1:9" ht="15" customHeight="1" x14ac:dyDescent="0.25">
      <c r="B37" s="43" t="s">
        <v>94</v>
      </c>
      <c r="D37" s="2">
        <v>2023</v>
      </c>
      <c r="E37" s="15" t="s">
        <v>2</v>
      </c>
      <c r="F37" s="15" t="s">
        <v>2</v>
      </c>
      <c r="G37" s="15" t="s">
        <v>2</v>
      </c>
      <c r="I37" s="17"/>
    </row>
    <row r="38" spans="1:9" s="3" customFormat="1" ht="15" customHeight="1" x14ac:dyDescent="0.25">
      <c r="A38" s="1"/>
      <c r="D38" s="2">
        <v>2024</v>
      </c>
      <c r="E38" s="15" t="s">
        <v>2</v>
      </c>
      <c r="F38" s="15" t="s">
        <v>2</v>
      </c>
      <c r="G38" s="15" t="s">
        <v>2</v>
      </c>
      <c r="H38" s="1"/>
      <c r="I38" s="17"/>
    </row>
    <row r="39" spans="1:9" ht="8.1" customHeight="1" x14ac:dyDescent="0.25">
      <c r="D39" s="19"/>
      <c r="E39" s="18"/>
      <c r="F39" s="18"/>
      <c r="G39" s="18"/>
      <c r="I39" s="17"/>
    </row>
    <row r="40" spans="1:9" ht="15" customHeight="1" x14ac:dyDescent="0.2">
      <c r="A40" s="3"/>
      <c r="B40" s="44" t="s">
        <v>51</v>
      </c>
      <c r="D40" s="2">
        <v>2022</v>
      </c>
      <c r="E40" s="15" t="s">
        <v>2</v>
      </c>
      <c r="F40" s="15" t="s">
        <v>2</v>
      </c>
      <c r="G40" s="15" t="s">
        <v>2</v>
      </c>
      <c r="I40" s="17"/>
    </row>
    <row r="41" spans="1:9" ht="15" customHeight="1" x14ac:dyDescent="0.25">
      <c r="B41" s="43" t="s">
        <v>50</v>
      </c>
      <c r="D41" s="2">
        <v>2023</v>
      </c>
      <c r="E41" s="15" t="s">
        <v>2</v>
      </c>
      <c r="F41" s="15" t="s">
        <v>2</v>
      </c>
      <c r="G41" s="15" t="s">
        <v>2</v>
      </c>
      <c r="I41" s="17"/>
    </row>
    <row r="42" spans="1:9" ht="15" customHeight="1" x14ac:dyDescent="0.25">
      <c r="D42" s="2">
        <v>2024</v>
      </c>
      <c r="E42" s="15" t="s">
        <v>2</v>
      </c>
      <c r="F42" s="15" t="s">
        <v>2</v>
      </c>
      <c r="G42" s="15" t="s">
        <v>2</v>
      </c>
      <c r="I42" s="17"/>
    </row>
    <row r="43" spans="1:9" ht="8.1" customHeight="1" x14ac:dyDescent="0.25">
      <c r="D43" s="19"/>
      <c r="E43" s="18"/>
      <c r="F43" s="18"/>
      <c r="G43" s="18"/>
      <c r="I43" s="17"/>
    </row>
    <row r="44" spans="1:9" ht="15" customHeight="1" x14ac:dyDescent="0.2">
      <c r="B44" s="42" t="s">
        <v>49</v>
      </c>
      <c r="D44" s="2">
        <v>2022</v>
      </c>
      <c r="E44" s="15" t="s">
        <v>2</v>
      </c>
      <c r="F44" s="15" t="s">
        <v>2</v>
      </c>
      <c r="G44" s="15" t="s">
        <v>2</v>
      </c>
      <c r="I44" s="17"/>
    </row>
    <row r="45" spans="1:9" ht="15" customHeight="1" x14ac:dyDescent="0.25">
      <c r="B45" s="41" t="s">
        <v>48</v>
      </c>
      <c r="D45" s="2">
        <v>2023</v>
      </c>
      <c r="E45" s="15" t="s">
        <v>2</v>
      </c>
      <c r="F45" s="15" t="s">
        <v>2</v>
      </c>
      <c r="G45" s="15" t="s">
        <v>2</v>
      </c>
      <c r="I45" s="17"/>
    </row>
    <row r="46" spans="1:9" ht="15" customHeight="1" x14ac:dyDescent="0.25">
      <c r="D46" s="2">
        <v>2024</v>
      </c>
      <c r="E46" s="15" t="s">
        <v>2</v>
      </c>
      <c r="F46" s="15" t="s">
        <v>2</v>
      </c>
      <c r="G46" s="15" t="s">
        <v>2</v>
      </c>
      <c r="I46" s="17"/>
    </row>
    <row r="47" spans="1:9" ht="8.1" customHeight="1" thickBot="1" x14ac:dyDescent="0.3">
      <c r="A47" s="11"/>
      <c r="B47" s="13"/>
      <c r="C47" s="13"/>
      <c r="D47" s="12"/>
      <c r="E47" s="12"/>
      <c r="F47" s="12"/>
      <c r="G47" s="12"/>
      <c r="H47" s="11"/>
    </row>
    <row r="48" spans="1:9" s="9" customFormat="1" x14ac:dyDescent="0.25">
      <c r="A48" s="4"/>
      <c r="B48" s="7"/>
      <c r="C48" s="7"/>
      <c r="D48" s="6"/>
      <c r="E48" s="6"/>
      <c r="F48" s="6"/>
      <c r="G48" s="6"/>
      <c r="H48" s="10" t="s">
        <v>1</v>
      </c>
    </row>
    <row r="49" spans="1:8" s="4" customFormat="1" x14ac:dyDescent="0.25">
      <c r="A49" s="8"/>
      <c r="B49" s="7"/>
      <c r="C49" s="7"/>
      <c r="D49" s="6"/>
      <c r="E49" s="6"/>
      <c r="F49" s="6"/>
      <c r="G49" s="6"/>
      <c r="H49" s="5" t="s">
        <v>0</v>
      </c>
    </row>
  </sheetData>
  <mergeCells count="3">
    <mergeCell ref="E14:G14"/>
    <mergeCell ref="E15:G15"/>
    <mergeCell ref="C11:I11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DA54-62AD-4B4B-B3A3-5A25DDCD8690}">
  <sheetPr codeName="Sheet5"/>
  <dimension ref="A1:N86"/>
  <sheetViews>
    <sheetView showGridLines="0" view="pageBreakPreview" topLeftCell="A10" zoomScaleNormal="90" zoomScaleSheetLayoutView="100" workbookViewId="0">
      <selection activeCell="J27" sqref="I27:J27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134</v>
      </c>
      <c r="C11" s="36" t="s">
        <v>181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135</v>
      </c>
      <c r="C12" s="76" t="s">
        <v>173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52" t="s">
        <v>26</v>
      </c>
      <c r="E15" s="53" t="s">
        <v>61</v>
      </c>
      <c r="F15" s="54"/>
      <c r="G15" s="74" t="s">
        <v>182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62</v>
      </c>
      <c r="F16" s="58"/>
      <c r="G16" s="75" t="s">
        <v>183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SUM(E25,E29,E33,E37,E41,E45,E49,E53,E57,E61,E65,E69,E73,E77)</f>
        <v>792</v>
      </c>
      <c r="F21" s="23"/>
      <c r="G21" s="25">
        <f>SUM(G25,G29,G33,G37,G41,G45,G49,G53,G57,G61,G65,G69,G73,G77)</f>
        <v>821</v>
      </c>
      <c r="H21" s="25" t="s">
        <v>2</v>
      </c>
      <c r="I21" s="25">
        <f>SUM(I25,I29,I33,I37,I41,I45,I49,I53,I57,I61,I65,I69,I73,I77)</f>
        <v>821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E23" si="0">SUM(E26,E30,E34,E38,E42,E46,E50,E54,E58,E62,E66,E70,E74,E78)</f>
        <v>652</v>
      </c>
      <c r="F22" s="23"/>
      <c r="G22" s="25">
        <f t="shared" ref="G22:I22" si="1">SUM(G26,G30,G34,G38,G42,G46,G50,G54,G58,G62,G66,G70,G74,G78)</f>
        <v>689</v>
      </c>
      <c r="H22" s="25" t="s">
        <v>2</v>
      </c>
      <c r="I22" s="25">
        <f t="shared" si="1"/>
        <v>689</v>
      </c>
    </row>
    <row r="23" spans="1:13" ht="15" customHeight="1" x14ac:dyDescent="0.25">
      <c r="B23" s="26"/>
      <c r="C23" s="26"/>
      <c r="D23" s="24">
        <v>2024</v>
      </c>
      <c r="E23" s="25">
        <f t="shared" si="0"/>
        <v>552</v>
      </c>
      <c r="F23" s="23"/>
      <c r="G23" s="25">
        <f t="shared" ref="G23:I23" si="2">SUM(G27,G31,G35,G39,G43,G47,G51,G55,G59,G63,G67,G71,G75,G79)</f>
        <v>568</v>
      </c>
      <c r="H23" s="25" t="s">
        <v>2</v>
      </c>
      <c r="I23" s="25">
        <f t="shared" si="2"/>
        <v>568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v>56</v>
      </c>
      <c r="F25" s="15"/>
      <c r="G25" s="20">
        <f t="shared" ref="G25:G27" si="3">SUM(H25:I25)</f>
        <v>56</v>
      </c>
      <c r="H25" s="15" t="s">
        <v>2</v>
      </c>
      <c r="I25" s="15">
        <v>56</v>
      </c>
      <c r="K25" s="17"/>
    </row>
    <row r="26" spans="1:13" ht="15" customHeight="1" x14ac:dyDescent="0.25">
      <c r="D26" s="2">
        <v>2023</v>
      </c>
      <c r="E26" s="15">
        <v>56</v>
      </c>
      <c r="F26" s="15"/>
      <c r="G26" s="20">
        <f t="shared" si="3"/>
        <v>56</v>
      </c>
      <c r="H26" s="15" t="s">
        <v>2</v>
      </c>
      <c r="I26" s="15">
        <v>56</v>
      </c>
      <c r="K26" s="17"/>
    </row>
    <row r="27" spans="1:13" ht="15" customHeight="1" x14ac:dyDescent="0.25">
      <c r="D27" s="2">
        <v>2024</v>
      </c>
      <c r="E27" s="15">
        <v>64</v>
      </c>
      <c r="F27" s="15"/>
      <c r="G27" s="20">
        <f t="shared" si="3"/>
        <v>64</v>
      </c>
      <c r="H27" s="15" t="s">
        <v>2</v>
      </c>
      <c r="I27" s="15">
        <v>64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v>69</v>
      </c>
      <c r="F29" s="15"/>
      <c r="G29" s="20">
        <f t="shared" ref="G29:G79" si="4">SUM(H29:I29)</f>
        <v>69</v>
      </c>
      <c r="H29" s="15" t="s">
        <v>2</v>
      </c>
      <c r="I29" s="15">
        <v>69</v>
      </c>
      <c r="K29" s="17"/>
    </row>
    <row r="30" spans="1:13" ht="15" customHeight="1" x14ac:dyDescent="0.25">
      <c r="D30" s="2">
        <v>2023</v>
      </c>
      <c r="E30" s="15">
        <v>49</v>
      </c>
      <c r="F30" s="15"/>
      <c r="G30" s="20">
        <f t="shared" si="4"/>
        <v>49</v>
      </c>
      <c r="H30" s="15" t="s">
        <v>2</v>
      </c>
      <c r="I30" s="15">
        <v>49</v>
      </c>
      <c r="K30" s="17"/>
    </row>
    <row r="31" spans="1:13" ht="15" customHeight="1" x14ac:dyDescent="0.25">
      <c r="D31" s="2">
        <v>2024</v>
      </c>
      <c r="E31" s="15">
        <v>41</v>
      </c>
      <c r="F31" s="15"/>
      <c r="G31" s="20">
        <f t="shared" si="4"/>
        <v>41</v>
      </c>
      <c r="H31" s="15" t="s">
        <v>2</v>
      </c>
      <c r="I31" s="15">
        <v>41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v>46</v>
      </c>
      <c r="F33" s="15"/>
      <c r="G33" s="20">
        <f t="shared" si="4"/>
        <v>46</v>
      </c>
      <c r="H33" s="15" t="s">
        <v>2</v>
      </c>
      <c r="I33" s="15">
        <v>46</v>
      </c>
      <c r="K33" s="17"/>
    </row>
    <row r="34" spans="1:11" ht="15" customHeight="1" x14ac:dyDescent="0.25">
      <c r="D34" s="2">
        <v>2023</v>
      </c>
      <c r="E34" s="15">
        <v>49</v>
      </c>
      <c r="F34" s="15"/>
      <c r="G34" s="20">
        <f t="shared" si="4"/>
        <v>49</v>
      </c>
      <c r="H34" s="15" t="s">
        <v>2</v>
      </c>
      <c r="I34" s="15">
        <v>49</v>
      </c>
      <c r="K34" s="17"/>
    </row>
    <row r="35" spans="1:11" ht="15" customHeight="1" x14ac:dyDescent="0.25">
      <c r="D35" s="2">
        <v>2024</v>
      </c>
      <c r="E35" s="15">
        <v>31</v>
      </c>
      <c r="F35" s="15"/>
      <c r="G35" s="20">
        <f t="shared" si="4"/>
        <v>31</v>
      </c>
      <c r="H35" s="15" t="s">
        <v>2</v>
      </c>
      <c r="I35" s="15">
        <v>31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v>28</v>
      </c>
      <c r="F37" s="15"/>
      <c r="G37" s="20">
        <f t="shared" si="4"/>
        <v>28</v>
      </c>
      <c r="H37" s="15" t="s">
        <v>2</v>
      </c>
      <c r="I37" s="15">
        <v>28</v>
      </c>
      <c r="K37" s="17"/>
    </row>
    <row r="38" spans="1:11" ht="15" customHeight="1" x14ac:dyDescent="0.25">
      <c r="D38" s="2">
        <v>2023</v>
      </c>
      <c r="E38" s="15">
        <v>28</v>
      </c>
      <c r="F38" s="15"/>
      <c r="G38" s="20">
        <f t="shared" si="4"/>
        <v>28</v>
      </c>
      <c r="H38" s="15" t="s">
        <v>2</v>
      </c>
      <c r="I38" s="15">
        <v>28</v>
      </c>
      <c r="K38" s="17"/>
    </row>
    <row r="39" spans="1:11" s="3" customFormat="1" ht="15" customHeight="1" x14ac:dyDescent="0.25">
      <c r="A39" s="1"/>
      <c r="D39" s="2">
        <v>2024</v>
      </c>
      <c r="E39" s="15">
        <v>14</v>
      </c>
      <c r="F39" s="15"/>
      <c r="G39" s="20">
        <f t="shared" si="4"/>
        <v>14</v>
      </c>
      <c r="H39" s="15" t="s">
        <v>2</v>
      </c>
      <c r="I39" s="15">
        <v>14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v>26</v>
      </c>
      <c r="F41" s="15"/>
      <c r="G41" s="20">
        <f t="shared" si="4"/>
        <v>26</v>
      </c>
      <c r="H41" s="15" t="s">
        <v>2</v>
      </c>
      <c r="I41" s="15">
        <v>26</v>
      </c>
      <c r="K41" s="17"/>
    </row>
    <row r="42" spans="1:11" ht="15" customHeight="1" x14ac:dyDescent="0.25">
      <c r="D42" s="2">
        <v>2023</v>
      </c>
      <c r="E42" s="15">
        <v>20</v>
      </c>
      <c r="F42" s="15"/>
      <c r="G42" s="20">
        <f t="shared" si="4"/>
        <v>20</v>
      </c>
      <c r="H42" s="15" t="s">
        <v>2</v>
      </c>
      <c r="I42" s="15">
        <v>20</v>
      </c>
      <c r="K42" s="17"/>
    </row>
    <row r="43" spans="1:11" ht="15" customHeight="1" x14ac:dyDescent="0.25">
      <c r="D43" s="2">
        <v>2024</v>
      </c>
      <c r="E43" s="15">
        <v>19</v>
      </c>
      <c r="F43" s="15"/>
      <c r="G43" s="20">
        <f t="shared" si="4"/>
        <v>19</v>
      </c>
      <c r="H43" s="15" t="s">
        <v>2</v>
      </c>
      <c r="I43" s="15">
        <v>19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v>46</v>
      </c>
      <c r="F45" s="15"/>
      <c r="G45" s="20">
        <f t="shared" si="4"/>
        <v>46</v>
      </c>
      <c r="H45" s="15" t="s">
        <v>2</v>
      </c>
      <c r="I45" s="15">
        <v>46</v>
      </c>
      <c r="K45" s="17"/>
    </row>
    <row r="46" spans="1:11" ht="15" customHeight="1" x14ac:dyDescent="0.25">
      <c r="D46" s="2">
        <v>2023</v>
      </c>
      <c r="E46" s="15">
        <v>41</v>
      </c>
      <c r="F46" s="15"/>
      <c r="G46" s="20">
        <f t="shared" si="4"/>
        <v>41</v>
      </c>
      <c r="H46" s="15" t="s">
        <v>2</v>
      </c>
      <c r="I46" s="15">
        <v>41</v>
      </c>
      <c r="K46" s="17"/>
    </row>
    <row r="47" spans="1:11" ht="15" customHeight="1" x14ac:dyDescent="0.25">
      <c r="D47" s="2">
        <v>2024</v>
      </c>
      <c r="E47" s="15">
        <v>30</v>
      </c>
      <c r="F47" s="15"/>
      <c r="G47" s="20">
        <f t="shared" si="4"/>
        <v>30</v>
      </c>
      <c r="H47" s="15" t="s">
        <v>2</v>
      </c>
      <c r="I47" s="15">
        <v>30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v>40</v>
      </c>
      <c r="F49" s="15"/>
      <c r="G49" s="20">
        <f t="shared" si="4"/>
        <v>40</v>
      </c>
      <c r="H49" s="15" t="s">
        <v>2</v>
      </c>
      <c r="I49" s="15">
        <v>40</v>
      </c>
      <c r="K49" s="17"/>
    </row>
    <row r="50" spans="2:14" ht="15" customHeight="1" x14ac:dyDescent="0.25">
      <c r="D50" s="2">
        <v>2023</v>
      </c>
      <c r="E50" s="15">
        <v>37</v>
      </c>
      <c r="F50" s="15"/>
      <c r="G50" s="20">
        <f t="shared" si="4"/>
        <v>37</v>
      </c>
      <c r="H50" s="15" t="s">
        <v>2</v>
      </c>
      <c r="I50" s="15">
        <v>37</v>
      </c>
      <c r="K50" s="17"/>
    </row>
    <row r="51" spans="2:14" ht="15" customHeight="1" x14ac:dyDescent="0.25">
      <c r="D51" s="2">
        <v>2024</v>
      </c>
      <c r="E51" s="15">
        <v>43</v>
      </c>
      <c r="F51" s="15"/>
      <c r="G51" s="20">
        <f t="shared" si="4"/>
        <v>43</v>
      </c>
      <c r="H51" s="15" t="s">
        <v>2</v>
      </c>
      <c r="I51" s="15">
        <v>43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v>9</v>
      </c>
      <c r="F53" s="15"/>
      <c r="G53" s="20">
        <f t="shared" si="4"/>
        <v>9</v>
      </c>
      <c r="H53" s="15" t="s">
        <v>2</v>
      </c>
      <c r="I53" s="15">
        <v>9</v>
      </c>
      <c r="K53" s="17"/>
    </row>
    <row r="54" spans="2:14" ht="15" customHeight="1" x14ac:dyDescent="0.25">
      <c r="D54" s="2">
        <v>2023</v>
      </c>
      <c r="E54" s="15">
        <v>4</v>
      </c>
      <c r="F54" s="15"/>
      <c r="G54" s="20">
        <f t="shared" si="4"/>
        <v>4</v>
      </c>
      <c r="H54" s="15" t="s">
        <v>2</v>
      </c>
      <c r="I54" s="15">
        <v>4</v>
      </c>
      <c r="K54" s="17"/>
    </row>
    <row r="55" spans="2:14" ht="15" customHeight="1" x14ac:dyDescent="0.25">
      <c r="D55" s="2">
        <v>2024</v>
      </c>
      <c r="E55" s="15">
        <v>5</v>
      </c>
      <c r="F55" s="15"/>
      <c r="G55" s="20">
        <f t="shared" si="4"/>
        <v>5</v>
      </c>
      <c r="H55" s="15" t="s">
        <v>2</v>
      </c>
      <c r="I55" s="15">
        <v>5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v>76</v>
      </c>
      <c r="F57" s="15"/>
      <c r="G57" s="20">
        <f t="shared" si="4"/>
        <v>83</v>
      </c>
      <c r="H57" s="15" t="s">
        <v>2</v>
      </c>
      <c r="I57" s="15">
        <v>83</v>
      </c>
      <c r="K57" s="17"/>
    </row>
    <row r="58" spans="2:14" ht="15" customHeight="1" x14ac:dyDescent="0.25">
      <c r="D58" s="2">
        <v>2023</v>
      </c>
      <c r="E58" s="15">
        <v>30</v>
      </c>
      <c r="F58" s="15"/>
      <c r="G58" s="20">
        <f t="shared" si="4"/>
        <v>39</v>
      </c>
      <c r="H58" s="15" t="s">
        <v>2</v>
      </c>
      <c r="I58" s="15">
        <v>39</v>
      </c>
      <c r="K58" s="17"/>
    </row>
    <row r="59" spans="2:14" ht="15" customHeight="1" x14ac:dyDescent="0.25">
      <c r="D59" s="2">
        <v>2024</v>
      </c>
      <c r="E59" s="15">
        <v>33</v>
      </c>
      <c r="F59" s="15"/>
      <c r="G59" s="20">
        <f t="shared" si="4"/>
        <v>37</v>
      </c>
      <c r="H59" s="15" t="s">
        <v>2</v>
      </c>
      <c r="I59" s="15">
        <v>37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7</v>
      </c>
      <c r="D61" s="2">
        <v>2022</v>
      </c>
      <c r="E61" s="15">
        <v>91</v>
      </c>
      <c r="F61" s="15"/>
      <c r="G61" s="20">
        <f t="shared" si="4"/>
        <v>98</v>
      </c>
      <c r="H61" s="15" t="s">
        <v>2</v>
      </c>
      <c r="I61" s="15">
        <v>98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v>84</v>
      </c>
      <c r="F62" s="15"/>
      <c r="G62" s="20">
        <f t="shared" si="4"/>
        <v>93</v>
      </c>
      <c r="H62" s="15" t="s">
        <v>2</v>
      </c>
      <c r="I62" s="15">
        <v>93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v>73</v>
      </c>
      <c r="F63" s="15"/>
      <c r="G63" s="20">
        <f t="shared" si="4"/>
        <v>77</v>
      </c>
      <c r="H63" s="15" t="s">
        <v>2</v>
      </c>
      <c r="I63" s="15">
        <v>77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v>50</v>
      </c>
      <c r="F65" s="15"/>
      <c r="G65" s="20">
        <f t="shared" si="4"/>
        <v>50</v>
      </c>
      <c r="H65" s="15" t="s">
        <v>2</v>
      </c>
      <c r="I65" s="15">
        <v>50</v>
      </c>
      <c r="K65" s="17"/>
    </row>
    <row r="66" spans="1:11" ht="15" customHeight="1" x14ac:dyDescent="0.25">
      <c r="D66" s="2">
        <v>2023</v>
      </c>
      <c r="E66" s="15">
        <v>33</v>
      </c>
      <c r="F66" s="15"/>
      <c r="G66" s="20">
        <f t="shared" si="4"/>
        <v>33</v>
      </c>
      <c r="H66" s="15" t="s">
        <v>2</v>
      </c>
      <c r="I66" s="15">
        <v>33</v>
      </c>
      <c r="K66" s="17"/>
    </row>
    <row r="67" spans="1:11" ht="15" customHeight="1" x14ac:dyDescent="0.25">
      <c r="D67" s="2">
        <v>2024</v>
      </c>
      <c r="E67" s="15">
        <v>40</v>
      </c>
      <c r="F67" s="15"/>
      <c r="G67" s="20">
        <f t="shared" si="4"/>
        <v>40</v>
      </c>
      <c r="H67" s="15" t="s">
        <v>2</v>
      </c>
      <c r="I67" s="15">
        <v>40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20">
        <v>178</v>
      </c>
      <c r="F69" s="15"/>
      <c r="G69" s="20">
        <f t="shared" si="4"/>
        <v>186</v>
      </c>
      <c r="H69" s="15" t="s">
        <v>2</v>
      </c>
      <c r="I69" s="15">
        <v>186</v>
      </c>
      <c r="K69" s="17"/>
    </row>
    <row r="70" spans="1:11" ht="15" customHeight="1" x14ac:dyDescent="0.25">
      <c r="D70" s="2">
        <v>2023</v>
      </c>
      <c r="E70" s="15">
        <v>142</v>
      </c>
      <c r="F70" s="15"/>
      <c r="G70" s="20">
        <f t="shared" si="4"/>
        <v>152</v>
      </c>
      <c r="H70" s="15" t="s">
        <v>2</v>
      </c>
      <c r="I70" s="15">
        <v>152</v>
      </c>
      <c r="K70" s="17"/>
    </row>
    <row r="71" spans="1:11" ht="15" customHeight="1" x14ac:dyDescent="0.25">
      <c r="D71" s="2">
        <v>2024</v>
      </c>
      <c r="E71" s="15">
        <v>109</v>
      </c>
      <c r="F71" s="15"/>
      <c r="G71" s="20">
        <f t="shared" si="4"/>
        <v>113</v>
      </c>
      <c r="H71" s="15" t="s">
        <v>2</v>
      </c>
      <c r="I71" s="15">
        <v>113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v>34</v>
      </c>
      <c r="F73" s="15"/>
      <c r="G73" s="20">
        <f t="shared" si="4"/>
        <v>34</v>
      </c>
      <c r="H73" s="15" t="s">
        <v>2</v>
      </c>
      <c r="I73" s="15">
        <v>34</v>
      </c>
      <c r="K73" s="17"/>
    </row>
    <row r="74" spans="1:11" ht="15" customHeight="1" x14ac:dyDescent="0.25">
      <c r="D74" s="2">
        <v>2023</v>
      </c>
      <c r="E74" s="15">
        <v>30</v>
      </c>
      <c r="F74" s="15"/>
      <c r="G74" s="20">
        <f t="shared" si="4"/>
        <v>30</v>
      </c>
      <c r="H74" s="15" t="s">
        <v>2</v>
      </c>
      <c r="I74" s="15">
        <v>30</v>
      </c>
      <c r="K74" s="17"/>
    </row>
    <row r="75" spans="1:11" ht="15" customHeight="1" x14ac:dyDescent="0.25">
      <c r="D75" s="2">
        <v>2024</v>
      </c>
      <c r="E75" s="15">
        <v>23</v>
      </c>
      <c r="F75" s="15"/>
      <c r="G75" s="20">
        <f t="shared" si="4"/>
        <v>23</v>
      </c>
      <c r="H75" s="15" t="s">
        <v>2</v>
      </c>
      <c r="I75" s="15">
        <v>23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95</v>
      </c>
      <c r="D77" s="2">
        <v>2022</v>
      </c>
      <c r="E77" s="15">
        <v>43</v>
      </c>
      <c r="F77" s="15"/>
      <c r="G77" s="20">
        <f t="shared" si="4"/>
        <v>50</v>
      </c>
      <c r="H77" s="15" t="s">
        <v>2</v>
      </c>
      <c r="I77" s="15">
        <v>50</v>
      </c>
      <c r="K77" s="17"/>
    </row>
    <row r="78" spans="1:11" ht="15" customHeight="1" x14ac:dyDescent="0.25">
      <c r="D78" s="2">
        <v>2023</v>
      </c>
      <c r="E78" s="15">
        <v>49</v>
      </c>
      <c r="F78" s="15"/>
      <c r="G78" s="20">
        <f t="shared" si="4"/>
        <v>58</v>
      </c>
      <c r="H78" s="15" t="s">
        <v>2</v>
      </c>
      <c r="I78" s="15">
        <v>58</v>
      </c>
    </row>
    <row r="79" spans="1:11" ht="15" customHeight="1" x14ac:dyDescent="0.25">
      <c r="A79" s="14"/>
      <c r="B79" s="16"/>
      <c r="C79" s="16"/>
      <c r="D79" s="2">
        <v>2024</v>
      </c>
      <c r="E79" s="15">
        <v>27</v>
      </c>
      <c r="F79" s="15"/>
      <c r="G79" s="20">
        <f t="shared" si="4"/>
        <v>31</v>
      </c>
      <c r="H79" s="15" t="s">
        <v>2</v>
      </c>
      <c r="I79" s="15">
        <v>31</v>
      </c>
      <c r="J79" s="14"/>
    </row>
    <row r="80" spans="1:11" ht="8.1" customHeight="1" thickBot="1" x14ac:dyDescent="0.3">
      <c r="A80" s="11"/>
      <c r="B80" s="13"/>
      <c r="C80" s="13"/>
      <c r="D80" s="12"/>
      <c r="E80" s="12"/>
      <c r="F80" s="12"/>
      <c r="G80" s="12"/>
      <c r="H80" s="12"/>
      <c r="I80" s="12"/>
      <c r="J80" s="11"/>
    </row>
    <row r="81" spans="1:10" s="9" customFormat="1" x14ac:dyDescent="0.25">
      <c r="A81" s="4"/>
      <c r="B81" s="7"/>
      <c r="C81" s="7"/>
      <c r="D81" s="6"/>
      <c r="E81" s="6"/>
      <c r="F81" s="6"/>
      <c r="G81" s="6"/>
      <c r="H81" s="6"/>
      <c r="I81" s="6"/>
      <c r="J81" s="10" t="s">
        <v>1</v>
      </c>
    </row>
    <row r="82" spans="1:10" s="4" customFormat="1" x14ac:dyDescent="0.25">
      <c r="A82" s="7" t="s">
        <v>96</v>
      </c>
      <c r="B82" s="7"/>
      <c r="C82" s="7"/>
      <c r="D82" s="6"/>
      <c r="E82" s="6"/>
      <c r="F82" s="6"/>
      <c r="G82" s="6"/>
      <c r="H82" s="6"/>
      <c r="I82" s="6"/>
      <c r="J82" s="5" t="s">
        <v>0</v>
      </c>
    </row>
    <row r="83" spans="1:10" x14ac:dyDescent="0.25">
      <c r="A83" s="7" t="s">
        <v>97</v>
      </c>
    </row>
    <row r="84" spans="1:10" x14ac:dyDescent="0.25">
      <c r="A84" s="7" t="s">
        <v>98</v>
      </c>
    </row>
    <row r="85" spans="1:10" ht="13.5" customHeight="1" x14ac:dyDescent="0.25">
      <c r="A85" s="9" t="s">
        <v>125</v>
      </c>
    </row>
    <row r="86" spans="1:10" x14ac:dyDescent="0.25">
      <c r="A86" s="65" t="s">
        <v>124</v>
      </c>
    </row>
  </sheetData>
  <mergeCells count="3">
    <mergeCell ref="G15:I15"/>
    <mergeCell ref="G16:I16"/>
    <mergeCell ref="C12:I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A827-A3A3-4DD7-8FEE-99E00025F429}">
  <dimension ref="A1:K87"/>
  <sheetViews>
    <sheetView showGridLines="0" view="pageBreakPreview" topLeftCell="A49" zoomScaleNormal="90" zoomScaleSheetLayoutView="100" workbookViewId="0">
      <selection activeCell="J68" sqref="J68"/>
    </sheetView>
  </sheetViews>
  <sheetFormatPr defaultColWidth="9.140625" defaultRowHeight="13.5" x14ac:dyDescent="0.25"/>
  <cols>
    <col min="1" max="1" width="1.7109375" style="1" customWidth="1"/>
    <col min="2" max="2" width="14.5703125" style="3" customWidth="1"/>
    <col min="3" max="3" width="10.42578125" style="3" customWidth="1"/>
    <col min="4" max="4" width="16.42578125" style="2" customWidth="1"/>
    <col min="5" max="7" width="18.425781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63"/>
      <c r="J2" s="63"/>
      <c r="K2" s="63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136</v>
      </c>
      <c r="C11" s="36" t="s">
        <v>115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137</v>
      </c>
      <c r="C12" s="33" t="s">
        <v>76</v>
      </c>
      <c r="D12" s="32"/>
      <c r="E12" s="32"/>
      <c r="F12" s="32"/>
      <c r="G12" s="32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ht="15" customHeight="1" x14ac:dyDescent="0.25">
      <c r="A15" s="49"/>
      <c r="B15" s="50" t="s">
        <v>47</v>
      </c>
      <c r="C15" s="51"/>
      <c r="D15" s="64" t="s">
        <v>26</v>
      </c>
      <c r="E15" s="53" t="s">
        <v>23</v>
      </c>
      <c r="F15" s="53" t="s">
        <v>22</v>
      </c>
      <c r="G15" s="53" t="s">
        <v>21</v>
      </c>
      <c r="H15" s="49"/>
    </row>
    <row r="16" spans="1:11" ht="15" customHeight="1" x14ac:dyDescent="0.25">
      <c r="A16" s="49"/>
      <c r="B16" s="55" t="s">
        <v>46</v>
      </c>
      <c r="C16" s="51"/>
      <c r="D16" s="56" t="s">
        <v>24</v>
      </c>
      <c r="E16" s="57" t="s">
        <v>20</v>
      </c>
      <c r="F16" s="57" t="s">
        <v>19</v>
      </c>
      <c r="G16" s="57" t="s">
        <v>18</v>
      </c>
      <c r="H16" s="49"/>
    </row>
    <row r="17" spans="1:11" s="14" customFormat="1" ht="8.1" customHeight="1" x14ac:dyDescent="0.25">
      <c r="A17" s="59"/>
      <c r="B17" s="60"/>
      <c r="C17" s="59"/>
      <c r="D17" s="61"/>
      <c r="E17" s="61"/>
      <c r="F17" s="61"/>
      <c r="G17" s="61"/>
      <c r="H17" s="59"/>
    </row>
    <row r="18" spans="1:11" ht="8.1" customHeight="1" x14ac:dyDescent="0.25">
      <c r="A18" s="14"/>
      <c r="B18" s="28"/>
      <c r="C18" s="28"/>
      <c r="D18" s="30"/>
      <c r="E18" s="30"/>
      <c r="F18" s="30"/>
      <c r="G18" s="30"/>
      <c r="H18" s="14"/>
      <c r="I18" s="29"/>
      <c r="J18" s="29"/>
      <c r="K18" s="29"/>
    </row>
    <row r="19" spans="1:11" ht="15" customHeight="1" x14ac:dyDescent="0.25">
      <c r="A19" s="14"/>
      <c r="B19" s="28" t="s">
        <v>23</v>
      </c>
      <c r="C19" s="27"/>
      <c r="D19" s="24">
        <v>2022</v>
      </c>
      <c r="E19" s="25">
        <f t="shared" ref="E19:G21" si="0">SUM(E23,E27,E31,E35,E39,E43,)</f>
        <v>821</v>
      </c>
      <c r="F19" s="25" t="s">
        <v>2</v>
      </c>
      <c r="G19" s="25">
        <f t="shared" si="0"/>
        <v>821</v>
      </c>
      <c r="H19" s="14"/>
    </row>
    <row r="20" spans="1:11" ht="15" customHeight="1" x14ac:dyDescent="0.25">
      <c r="B20" s="41" t="s">
        <v>20</v>
      </c>
      <c r="C20" s="26"/>
      <c r="D20" s="24">
        <v>2023</v>
      </c>
      <c r="E20" s="25">
        <f t="shared" si="0"/>
        <v>689</v>
      </c>
      <c r="F20" s="25" t="s">
        <v>2</v>
      </c>
      <c r="G20" s="25">
        <f t="shared" si="0"/>
        <v>689</v>
      </c>
    </row>
    <row r="21" spans="1:11" ht="15" customHeight="1" x14ac:dyDescent="0.25">
      <c r="B21" s="26"/>
      <c r="C21" s="26"/>
      <c r="D21" s="24">
        <v>2024</v>
      </c>
      <c r="E21" s="25">
        <f t="shared" si="0"/>
        <v>568</v>
      </c>
      <c r="F21" s="25" t="s">
        <v>2</v>
      </c>
      <c r="G21" s="25">
        <f t="shared" si="0"/>
        <v>568</v>
      </c>
      <c r="I21" s="17"/>
    </row>
    <row r="22" spans="1:11" ht="8.1" customHeight="1" x14ac:dyDescent="0.25">
      <c r="D22" s="24"/>
      <c r="E22" s="23"/>
      <c r="F22" s="23"/>
      <c r="G22" s="23"/>
      <c r="I22" s="17"/>
    </row>
    <row r="23" spans="1:11" ht="15" customHeight="1" x14ac:dyDescent="0.25">
      <c r="B23" s="26" t="s">
        <v>132</v>
      </c>
      <c r="D23" s="2">
        <v>2022</v>
      </c>
      <c r="E23" s="20">
        <f t="shared" ref="E23:E27" si="1">SUM(F23:G23)</f>
        <v>3</v>
      </c>
      <c r="F23" s="15" t="s">
        <v>2</v>
      </c>
      <c r="G23" s="15">
        <v>3</v>
      </c>
      <c r="I23" s="17"/>
    </row>
    <row r="24" spans="1:11" ht="15" customHeight="1" x14ac:dyDescent="0.25">
      <c r="B24" s="41" t="s">
        <v>133</v>
      </c>
      <c r="D24" s="2">
        <v>2023</v>
      </c>
      <c r="E24" s="20">
        <f t="shared" si="1"/>
        <v>4</v>
      </c>
      <c r="F24" s="15" t="s">
        <v>2</v>
      </c>
      <c r="G24" s="15">
        <v>4</v>
      </c>
      <c r="I24" s="17"/>
    </row>
    <row r="25" spans="1:11" ht="15" customHeight="1" x14ac:dyDescent="0.25">
      <c r="D25" s="2">
        <v>2024</v>
      </c>
      <c r="E25" s="20">
        <f t="shared" si="1"/>
        <v>9</v>
      </c>
      <c r="F25" s="15" t="s">
        <v>2</v>
      </c>
      <c r="G25" s="15">
        <v>9</v>
      </c>
      <c r="I25" s="17"/>
    </row>
    <row r="26" spans="1:11" ht="8.1" customHeight="1" x14ac:dyDescent="0.25">
      <c r="D26" s="19"/>
      <c r="E26" s="18"/>
      <c r="F26" s="18"/>
      <c r="G26" s="18"/>
      <c r="I26" s="17"/>
    </row>
    <row r="27" spans="1:11" ht="15" customHeight="1" x14ac:dyDescent="0.25">
      <c r="B27" s="26" t="s">
        <v>99</v>
      </c>
      <c r="D27" s="2">
        <v>2022</v>
      </c>
      <c r="E27" s="20">
        <f t="shared" si="1"/>
        <v>14</v>
      </c>
      <c r="F27" s="15" t="s">
        <v>2</v>
      </c>
      <c r="G27" s="15">
        <v>14</v>
      </c>
      <c r="I27" s="17"/>
    </row>
    <row r="28" spans="1:11" ht="15" customHeight="1" x14ac:dyDescent="0.25">
      <c r="B28" s="41" t="s">
        <v>100</v>
      </c>
      <c r="D28" s="2">
        <v>2023</v>
      </c>
      <c r="E28" s="20">
        <f t="shared" ref="E28:E29" si="2">SUM(F28:G28)</f>
        <v>13</v>
      </c>
      <c r="F28" s="15" t="s">
        <v>2</v>
      </c>
      <c r="G28" s="15">
        <v>13</v>
      </c>
      <c r="I28" s="17"/>
    </row>
    <row r="29" spans="1:11" ht="15" customHeight="1" x14ac:dyDescent="0.25">
      <c r="D29" s="2">
        <v>2024</v>
      </c>
      <c r="E29" s="20">
        <f t="shared" si="2"/>
        <v>19</v>
      </c>
      <c r="F29" s="15" t="s">
        <v>2</v>
      </c>
      <c r="G29" s="15">
        <v>19</v>
      </c>
      <c r="I29" s="17"/>
    </row>
    <row r="30" spans="1:11" ht="8.1" customHeight="1" x14ac:dyDescent="0.25">
      <c r="D30" s="19"/>
      <c r="E30" s="18"/>
      <c r="F30" s="18"/>
      <c r="G30" s="18"/>
      <c r="I30" s="17"/>
    </row>
    <row r="31" spans="1:11" ht="15" customHeight="1" x14ac:dyDescent="0.25">
      <c r="B31" s="26" t="s">
        <v>101</v>
      </c>
      <c r="D31" s="2">
        <v>2022</v>
      </c>
      <c r="E31" s="20">
        <f t="shared" ref="E31:E33" si="3">SUM(F31:G31)</f>
        <v>76</v>
      </c>
      <c r="F31" s="15" t="s">
        <v>2</v>
      </c>
      <c r="G31" s="15">
        <v>76</v>
      </c>
      <c r="I31" s="17"/>
    </row>
    <row r="32" spans="1:11" ht="15" customHeight="1" x14ac:dyDescent="0.25">
      <c r="B32" s="41" t="s">
        <v>102</v>
      </c>
      <c r="D32" s="2">
        <v>2023</v>
      </c>
      <c r="E32" s="20">
        <f t="shared" si="3"/>
        <v>88</v>
      </c>
      <c r="F32" s="15" t="s">
        <v>2</v>
      </c>
      <c r="G32" s="15">
        <v>88</v>
      </c>
      <c r="I32" s="17"/>
    </row>
    <row r="33" spans="1:9" ht="15" customHeight="1" x14ac:dyDescent="0.25">
      <c r="D33" s="2">
        <v>2024</v>
      </c>
      <c r="E33" s="20">
        <f t="shared" si="3"/>
        <v>68</v>
      </c>
      <c r="F33" s="15" t="s">
        <v>2</v>
      </c>
      <c r="G33" s="15">
        <v>68</v>
      </c>
      <c r="I33" s="17"/>
    </row>
    <row r="34" spans="1:9" ht="8.1" customHeight="1" x14ac:dyDescent="0.25">
      <c r="D34" s="19"/>
      <c r="E34" s="18"/>
      <c r="F34" s="18"/>
      <c r="G34" s="18"/>
      <c r="I34" s="17"/>
    </row>
    <row r="35" spans="1:9" ht="15" customHeight="1" x14ac:dyDescent="0.25">
      <c r="B35" s="26" t="s">
        <v>103</v>
      </c>
      <c r="D35" s="2">
        <v>2022</v>
      </c>
      <c r="E35" s="20">
        <f t="shared" ref="E35:E37" si="4">SUM(F35:G35)</f>
        <v>389</v>
      </c>
      <c r="F35" s="15" t="s">
        <v>2</v>
      </c>
      <c r="G35" s="15">
        <v>389</v>
      </c>
      <c r="I35" s="17"/>
    </row>
    <row r="36" spans="1:9" ht="15" customHeight="1" x14ac:dyDescent="0.25">
      <c r="B36" s="41" t="s">
        <v>104</v>
      </c>
      <c r="D36" s="2">
        <v>2023</v>
      </c>
      <c r="E36" s="20">
        <f t="shared" si="4"/>
        <v>275</v>
      </c>
      <c r="F36" s="15" t="s">
        <v>2</v>
      </c>
      <c r="G36" s="15">
        <v>275</v>
      </c>
      <c r="I36" s="17"/>
    </row>
    <row r="37" spans="1:9" s="3" customFormat="1" ht="15" customHeight="1" x14ac:dyDescent="0.25">
      <c r="A37" s="1"/>
      <c r="D37" s="2">
        <v>2024</v>
      </c>
      <c r="E37" s="20">
        <f t="shared" si="4"/>
        <v>229</v>
      </c>
      <c r="F37" s="15" t="s">
        <v>2</v>
      </c>
      <c r="G37" s="15">
        <v>229</v>
      </c>
      <c r="H37" s="1"/>
      <c r="I37" s="17"/>
    </row>
    <row r="38" spans="1:9" ht="8.1" customHeight="1" x14ac:dyDescent="0.25">
      <c r="D38" s="19"/>
      <c r="E38" s="18"/>
      <c r="F38" s="18"/>
      <c r="G38" s="18"/>
      <c r="I38" s="17"/>
    </row>
    <row r="39" spans="1:9" ht="15" customHeight="1" x14ac:dyDescent="0.25">
      <c r="A39" s="3"/>
      <c r="B39" s="26" t="s">
        <v>105</v>
      </c>
      <c r="D39" s="2">
        <v>2022</v>
      </c>
      <c r="E39" s="20">
        <f t="shared" ref="E39:E41" si="5">SUM(F39:G39)</f>
        <v>130</v>
      </c>
      <c r="F39" s="15" t="s">
        <v>2</v>
      </c>
      <c r="G39" s="15">
        <v>130</v>
      </c>
      <c r="I39" s="17"/>
    </row>
    <row r="40" spans="1:9" ht="15" customHeight="1" x14ac:dyDescent="0.25">
      <c r="B40" s="41" t="s">
        <v>108</v>
      </c>
      <c r="D40" s="2">
        <v>2023</v>
      </c>
      <c r="E40" s="20">
        <f t="shared" si="5"/>
        <v>130</v>
      </c>
      <c r="F40" s="15" t="s">
        <v>2</v>
      </c>
      <c r="G40" s="15">
        <v>130</v>
      </c>
      <c r="I40" s="17"/>
    </row>
    <row r="41" spans="1:9" ht="15" customHeight="1" x14ac:dyDescent="0.25">
      <c r="D41" s="2">
        <v>2024</v>
      </c>
      <c r="E41" s="20">
        <f t="shared" si="5"/>
        <v>103</v>
      </c>
      <c r="F41" s="15" t="s">
        <v>2</v>
      </c>
      <c r="G41" s="15">
        <v>103</v>
      </c>
      <c r="I41" s="17"/>
    </row>
    <row r="42" spans="1:9" ht="8.1" customHeight="1" x14ac:dyDescent="0.25">
      <c r="D42" s="19"/>
      <c r="E42" s="18"/>
      <c r="F42" s="18"/>
      <c r="G42" s="18"/>
      <c r="I42" s="17"/>
    </row>
    <row r="43" spans="1:9" ht="15" customHeight="1" x14ac:dyDescent="0.25">
      <c r="B43" s="26" t="s">
        <v>106</v>
      </c>
      <c r="D43" s="2">
        <v>2022</v>
      </c>
      <c r="E43" s="20">
        <f t="shared" ref="E43:E45" si="6">SUM(F43:G43)</f>
        <v>209</v>
      </c>
      <c r="F43" s="15" t="s">
        <v>2</v>
      </c>
      <c r="G43" s="15">
        <v>209</v>
      </c>
      <c r="I43" s="17"/>
    </row>
    <row r="44" spans="1:9" ht="15" customHeight="1" x14ac:dyDescent="0.25">
      <c r="B44" s="41" t="s">
        <v>167</v>
      </c>
      <c r="D44" s="2">
        <v>2023</v>
      </c>
      <c r="E44" s="20">
        <f t="shared" si="6"/>
        <v>179</v>
      </c>
      <c r="F44" s="15" t="s">
        <v>2</v>
      </c>
      <c r="G44" s="15">
        <v>179</v>
      </c>
      <c r="I44" s="17"/>
    </row>
    <row r="45" spans="1:9" ht="15" customHeight="1" x14ac:dyDescent="0.25">
      <c r="D45" s="2">
        <v>2024</v>
      </c>
      <c r="E45" s="20">
        <f t="shared" si="6"/>
        <v>140</v>
      </c>
      <c r="F45" s="15" t="s">
        <v>2</v>
      </c>
      <c r="G45" s="15">
        <v>140</v>
      </c>
      <c r="I45" s="17"/>
    </row>
    <row r="46" spans="1:9" ht="8.1" customHeight="1" thickBot="1" x14ac:dyDescent="0.3">
      <c r="A46" s="11"/>
      <c r="B46" s="13"/>
      <c r="C46" s="13"/>
      <c r="D46" s="12"/>
      <c r="E46" s="12"/>
      <c r="F46" s="12"/>
      <c r="G46" s="12"/>
      <c r="H46" s="11"/>
    </row>
    <row r="47" spans="1:9" s="9" customFormat="1" x14ac:dyDescent="0.25">
      <c r="A47" s="4"/>
      <c r="B47" s="7"/>
      <c r="C47" s="7"/>
      <c r="D47" s="6"/>
      <c r="E47" s="6"/>
      <c r="F47" s="6"/>
      <c r="G47" s="6"/>
      <c r="H47" s="10" t="s">
        <v>1</v>
      </c>
    </row>
    <row r="48" spans="1:9" s="4" customFormat="1" x14ac:dyDescent="0.25">
      <c r="A48" s="8"/>
      <c r="B48" s="7"/>
      <c r="C48" s="7"/>
      <c r="D48" s="6"/>
      <c r="E48" s="6"/>
      <c r="F48" s="6"/>
      <c r="G48" s="6"/>
      <c r="H48" s="5" t="s">
        <v>0</v>
      </c>
    </row>
    <row r="50" spans="1:11" s="35" customFormat="1" ht="15" customHeight="1" x14ac:dyDescent="0.25">
      <c r="B50" s="38" t="s">
        <v>138</v>
      </c>
      <c r="C50" s="36" t="s">
        <v>116</v>
      </c>
      <c r="D50" s="37"/>
      <c r="E50" s="37"/>
      <c r="F50" s="37"/>
      <c r="G50" s="37"/>
      <c r="H50" s="36"/>
    </row>
    <row r="51" spans="1:11" s="31" customFormat="1" ht="16.5" customHeight="1" x14ac:dyDescent="0.25">
      <c r="B51" s="34" t="s">
        <v>139</v>
      </c>
      <c r="C51" s="33" t="s">
        <v>77</v>
      </c>
      <c r="D51" s="32"/>
      <c r="E51" s="32"/>
      <c r="F51" s="32"/>
      <c r="G51" s="32"/>
    </row>
    <row r="52" spans="1:11" ht="8.1" customHeight="1" thickBot="1" x14ac:dyDescent="0.3"/>
    <row r="53" spans="1:11" ht="4.5" customHeight="1" thickTop="1" x14ac:dyDescent="0.25">
      <c r="A53" s="46"/>
      <c r="B53" s="47"/>
      <c r="C53" s="47"/>
      <c r="D53" s="48"/>
      <c r="E53" s="48"/>
      <c r="F53" s="48"/>
      <c r="G53" s="48"/>
      <c r="H53" s="46"/>
    </row>
    <row r="54" spans="1:11" ht="15" customHeight="1" x14ac:dyDescent="0.25">
      <c r="A54" s="49"/>
      <c r="B54" s="50" t="s">
        <v>59</v>
      </c>
      <c r="C54" s="51"/>
      <c r="D54" s="64" t="s">
        <v>26</v>
      </c>
      <c r="E54" s="53" t="s">
        <v>23</v>
      </c>
      <c r="F54" s="53" t="s">
        <v>22</v>
      </c>
      <c r="G54" s="53" t="s">
        <v>21</v>
      </c>
      <c r="H54" s="49"/>
    </row>
    <row r="55" spans="1:11" ht="15" customHeight="1" x14ac:dyDescent="0.25">
      <c r="A55" s="49"/>
      <c r="B55" s="55" t="s">
        <v>58</v>
      </c>
      <c r="C55" s="51"/>
      <c r="D55" s="56" t="s">
        <v>24</v>
      </c>
      <c r="E55" s="57" t="s">
        <v>20</v>
      </c>
      <c r="F55" s="57" t="s">
        <v>19</v>
      </c>
      <c r="G55" s="57" t="s">
        <v>18</v>
      </c>
      <c r="H55" s="49"/>
    </row>
    <row r="56" spans="1:11" s="14" customFormat="1" ht="8.1" customHeight="1" x14ac:dyDescent="0.25">
      <c r="A56" s="59"/>
      <c r="B56" s="60"/>
      <c r="C56" s="59"/>
      <c r="D56" s="61"/>
      <c r="E56" s="61"/>
      <c r="F56" s="61"/>
      <c r="G56" s="61"/>
      <c r="H56" s="59"/>
    </row>
    <row r="57" spans="1:11" ht="8.1" customHeight="1" x14ac:dyDescent="0.25">
      <c r="A57" s="14"/>
      <c r="B57" s="28"/>
      <c r="C57" s="28"/>
      <c r="D57" s="30"/>
      <c r="E57" s="30"/>
      <c r="F57" s="30"/>
      <c r="G57" s="30"/>
      <c r="H57" s="14"/>
      <c r="I57" s="29"/>
      <c r="J57" s="29"/>
      <c r="K57" s="29"/>
    </row>
    <row r="58" spans="1:11" ht="15" customHeight="1" x14ac:dyDescent="0.25">
      <c r="A58" s="14"/>
      <c r="B58" s="28" t="s">
        <v>23</v>
      </c>
      <c r="C58" s="27"/>
      <c r="D58" s="24">
        <v>2022</v>
      </c>
      <c r="E58" s="25">
        <f t="shared" ref="E58:E60" si="7">SUM(F58:G58)</f>
        <v>821</v>
      </c>
      <c r="F58" s="25" t="s">
        <v>2</v>
      </c>
      <c r="G58" s="25">
        <f t="shared" ref="G58:G60" si="8">SUM(G62,G82)</f>
        <v>821</v>
      </c>
      <c r="H58" s="14"/>
    </row>
    <row r="59" spans="1:11" ht="15" customHeight="1" x14ac:dyDescent="0.25">
      <c r="B59" s="41" t="s">
        <v>20</v>
      </c>
      <c r="C59" s="26"/>
      <c r="D59" s="24">
        <v>2023</v>
      </c>
      <c r="E59" s="25">
        <f t="shared" si="7"/>
        <v>899</v>
      </c>
      <c r="F59" s="25" t="s">
        <v>2</v>
      </c>
      <c r="G59" s="25">
        <f t="shared" si="8"/>
        <v>899</v>
      </c>
    </row>
    <row r="60" spans="1:11" ht="15" customHeight="1" x14ac:dyDescent="0.25">
      <c r="B60" s="26"/>
      <c r="C60" s="26"/>
      <c r="D60" s="24">
        <v>2024</v>
      </c>
      <c r="E60" s="25">
        <f t="shared" si="7"/>
        <v>568</v>
      </c>
      <c r="F60" s="25" t="s">
        <v>2</v>
      </c>
      <c r="G60" s="25">
        <f t="shared" si="8"/>
        <v>568</v>
      </c>
      <c r="I60" s="17"/>
    </row>
    <row r="61" spans="1:11" ht="8.1" customHeight="1" x14ac:dyDescent="0.25">
      <c r="D61" s="24"/>
      <c r="E61" s="23"/>
      <c r="F61" s="23"/>
      <c r="G61" s="23"/>
      <c r="I61" s="17"/>
    </row>
    <row r="62" spans="1:11" ht="15" customHeight="1" x14ac:dyDescent="0.2">
      <c r="B62" s="42" t="s">
        <v>57</v>
      </c>
      <c r="D62" s="2">
        <v>2022</v>
      </c>
      <c r="E62" s="20">
        <f>SUM(F62:G62)</f>
        <v>786</v>
      </c>
      <c r="F62" s="20" t="s">
        <v>2</v>
      </c>
      <c r="G62" s="20">
        <f t="shared" ref="G62:G64" si="9">SUM(G66,G70,G74,G78)</f>
        <v>786</v>
      </c>
      <c r="I62" s="17"/>
    </row>
    <row r="63" spans="1:11" ht="15" customHeight="1" x14ac:dyDescent="0.25">
      <c r="B63" s="41" t="s">
        <v>56</v>
      </c>
      <c r="D63" s="2">
        <v>2023</v>
      </c>
      <c r="E63" s="20">
        <f t="shared" ref="E63:E64" si="10">SUM(F63:G63)</f>
        <v>856</v>
      </c>
      <c r="F63" s="20" t="s">
        <v>2</v>
      </c>
      <c r="G63" s="20">
        <f t="shared" si="9"/>
        <v>856</v>
      </c>
      <c r="I63" s="17"/>
    </row>
    <row r="64" spans="1:11" ht="15" customHeight="1" x14ac:dyDescent="0.25">
      <c r="D64" s="2">
        <v>2024</v>
      </c>
      <c r="E64" s="20">
        <f t="shared" si="10"/>
        <v>510</v>
      </c>
      <c r="F64" s="20" t="s">
        <v>2</v>
      </c>
      <c r="G64" s="20">
        <f t="shared" si="9"/>
        <v>510</v>
      </c>
      <c r="I64" s="17"/>
    </row>
    <row r="65" spans="1:9" ht="8.1" customHeight="1" x14ac:dyDescent="0.25">
      <c r="D65" s="19"/>
      <c r="E65" s="18"/>
      <c r="F65" s="18"/>
      <c r="G65" s="18"/>
      <c r="I65" s="17"/>
    </row>
    <row r="66" spans="1:9" ht="15" customHeight="1" x14ac:dyDescent="0.25">
      <c r="B66" s="45" t="s">
        <v>55</v>
      </c>
      <c r="D66" s="2">
        <v>2022</v>
      </c>
      <c r="E66" s="20">
        <f t="shared" ref="E66:E84" si="11">SUM(F66:G66)</f>
        <v>690</v>
      </c>
      <c r="F66" s="15" t="s">
        <v>2</v>
      </c>
      <c r="G66" s="15">
        <v>690</v>
      </c>
      <c r="I66" s="17"/>
    </row>
    <row r="67" spans="1:9" ht="15" customHeight="1" x14ac:dyDescent="0.25">
      <c r="B67" s="45"/>
      <c r="D67" s="2">
        <v>2023</v>
      </c>
      <c r="E67" s="20">
        <f t="shared" si="11"/>
        <v>769</v>
      </c>
      <c r="F67" s="15" t="s">
        <v>2</v>
      </c>
      <c r="G67" s="15">
        <v>769</v>
      </c>
      <c r="I67" s="17"/>
    </row>
    <row r="68" spans="1:9" ht="15" customHeight="1" x14ac:dyDescent="0.25">
      <c r="D68" s="2">
        <v>2024</v>
      </c>
      <c r="E68" s="20">
        <f t="shared" si="11"/>
        <v>446</v>
      </c>
      <c r="F68" s="15" t="s">
        <v>2</v>
      </c>
      <c r="G68" s="15">
        <v>446</v>
      </c>
      <c r="I68" s="17"/>
    </row>
    <row r="69" spans="1:9" ht="8.1" customHeight="1" x14ac:dyDescent="0.25">
      <c r="D69" s="19"/>
      <c r="E69" s="18"/>
      <c r="F69" s="18"/>
      <c r="G69" s="18"/>
      <c r="I69" s="17"/>
    </row>
    <row r="70" spans="1:9" ht="15" customHeight="1" x14ac:dyDescent="0.2">
      <c r="B70" s="44" t="s">
        <v>54</v>
      </c>
      <c r="D70" s="2">
        <v>2022</v>
      </c>
      <c r="E70" s="20">
        <f t="shared" si="11"/>
        <v>50</v>
      </c>
      <c r="F70" s="15" t="s">
        <v>2</v>
      </c>
      <c r="G70" s="15">
        <v>50</v>
      </c>
      <c r="I70" s="17"/>
    </row>
    <row r="71" spans="1:9" ht="15" customHeight="1" x14ac:dyDescent="0.25">
      <c r="B71" s="43" t="s">
        <v>53</v>
      </c>
      <c r="D71" s="2">
        <v>2023</v>
      </c>
      <c r="E71" s="20">
        <f t="shared" si="11"/>
        <v>49</v>
      </c>
      <c r="F71" s="15" t="s">
        <v>2</v>
      </c>
      <c r="G71" s="15">
        <v>49</v>
      </c>
      <c r="I71" s="17"/>
    </row>
    <row r="72" spans="1:9" ht="15" customHeight="1" x14ac:dyDescent="0.25">
      <c r="D72" s="2">
        <v>2024</v>
      </c>
      <c r="E72" s="20">
        <f t="shared" si="11"/>
        <v>36</v>
      </c>
      <c r="F72" s="15" t="s">
        <v>2</v>
      </c>
      <c r="G72" s="15">
        <v>36</v>
      </c>
      <c r="I72" s="17"/>
    </row>
    <row r="73" spans="1:9" ht="8.1" customHeight="1" x14ac:dyDescent="0.25">
      <c r="D73" s="19"/>
      <c r="E73" s="18"/>
      <c r="F73" s="18"/>
      <c r="G73" s="18"/>
      <c r="I73" s="17"/>
    </row>
    <row r="74" spans="1:9" ht="15" customHeight="1" x14ac:dyDescent="0.2">
      <c r="B74" s="44" t="s">
        <v>52</v>
      </c>
      <c r="D74" s="2">
        <v>2022</v>
      </c>
      <c r="E74" s="20">
        <f t="shared" si="11"/>
        <v>33</v>
      </c>
      <c r="F74" s="15" t="s">
        <v>2</v>
      </c>
      <c r="G74" s="15">
        <v>33</v>
      </c>
      <c r="I74" s="17"/>
    </row>
    <row r="75" spans="1:9" ht="15" customHeight="1" x14ac:dyDescent="0.25">
      <c r="B75" s="43" t="s">
        <v>94</v>
      </c>
      <c r="D75" s="2">
        <v>2023</v>
      </c>
      <c r="E75" s="20">
        <f t="shared" si="11"/>
        <v>28</v>
      </c>
      <c r="F75" s="15" t="s">
        <v>2</v>
      </c>
      <c r="G75" s="15">
        <v>28</v>
      </c>
      <c r="I75" s="17"/>
    </row>
    <row r="76" spans="1:9" s="3" customFormat="1" ht="15" customHeight="1" x14ac:dyDescent="0.25">
      <c r="A76" s="1"/>
      <c r="D76" s="2">
        <v>2024</v>
      </c>
      <c r="E76" s="20">
        <f t="shared" si="11"/>
        <v>19</v>
      </c>
      <c r="F76" s="15" t="s">
        <v>2</v>
      </c>
      <c r="G76" s="15">
        <v>19</v>
      </c>
      <c r="H76" s="1"/>
      <c r="I76" s="17"/>
    </row>
    <row r="77" spans="1:9" ht="8.1" customHeight="1" x14ac:dyDescent="0.25">
      <c r="D77" s="19"/>
      <c r="E77" s="18"/>
      <c r="F77" s="18"/>
      <c r="G77" s="18"/>
      <c r="I77" s="17"/>
    </row>
    <row r="78" spans="1:9" ht="15" customHeight="1" x14ac:dyDescent="0.2">
      <c r="A78" s="3"/>
      <c r="B78" s="44" t="s">
        <v>51</v>
      </c>
      <c r="D78" s="2">
        <v>2022</v>
      </c>
      <c r="E78" s="20">
        <f t="shared" si="11"/>
        <v>13</v>
      </c>
      <c r="F78" s="15" t="s">
        <v>2</v>
      </c>
      <c r="G78" s="15">
        <v>13</v>
      </c>
      <c r="I78" s="17"/>
    </row>
    <row r="79" spans="1:9" ht="15" customHeight="1" x14ac:dyDescent="0.25">
      <c r="B79" s="43" t="s">
        <v>50</v>
      </c>
      <c r="D79" s="2">
        <v>2023</v>
      </c>
      <c r="E79" s="20">
        <f t="shared" si="11"/>
        <v>10</v>
      </c>
      <c r="F79" s="15" t="s">
        <v>2</v>
      </c>
      <c r="G79" s="15">
        <v>10</v>
      </c>
      <c r="I79" s="17"/>
    </row>
    <row r="80" spans="1:9" ht="15" customHeight="1" x14ac:dyDescent="0.25">
      <c r="D80" s="2">
        <v>2024</v>
      </c>
      <c r="E80" s="20">
        <f t="shared" si="11"/>
        <v>9</v>
      </c>
      <c r="F80" s="15" t="s">
        <v>2</v>
      </c>
      <c r="G80" s="15">
        <v>9</v>
      </c>
      <c r="I80" s="17"/>
    </row>
    <row r="81" spans="1:9" ht="8.1" customHeight="1" x14ac:dyDescent="0.25">
      <c r="D81" s="19"/>
      <c r="E81" s="18"/>
      <c r="F81" s="18"/>
      <c r="G81" s="18"/>
      <c r="I81" s="17"/>
    </row>
    <row r="82" spans="1:9" ht="15" customHeight="1" x14ac:dyDescent="0.2">
      <c r="B82" s="42" t="s">
        <v>49</v>
      </c>
      <c r="D82" s="2">
        <v>2022</v>
      </c>
      <c r="E82" s="20">
        <f t="shared" si="11"/>
        <v>35</v>
      </c>
      <c r="F82" s="15" t="s">
        <v>2</v>
      </c>
      <c r="G82" s="15">
        <v>35</v>
      </c>
      <c r="I82" s="17"/>
    </row>
    <row r="83" spans="1:9" ht="15" customHeight="1" x14ac:dyDescent="0.25">
      <c r="B83" s="41" t="s">
        <v>48</v>
      </c>
      <c r="D83" s="2">
        <v>2023</v>
      </c>
      <c r="E83" s="20">
        <f t="shared" si="11"/>
        <v>43</v>
      </c>
      <c r="F83" s="15" t="s">
        <v>2</v>
      </c>
      <c r="G83" s="15">
        <v>43</v>
      </c>
      <c r="I83" s="17"/>
    </row>
    <row r="84" spans="1:9" ht="15" customHeight="1" x14ac:dyDescent="0.25">
      <c r="D84" s="2">
        <v>2024</v>
      </c>
      <c r="E84" s="20">
        <f t="shared" si="11"/>
        <v>58</v>
      </c>
      <c r="F84" s="15" t="s">
        <v>2</v>
      </c>
      <c r="G84" s="15">
        <v>58</v>
      </c>
      <c r="I84" s="17"/>
    </row>
    <row r="85" spans="1:9" ht="8.1" customHeight="1" thickBot="1" x14ac:dyDescent="0.3">
      <c r="A85" s="11"/>
      <c r="B85" s="13"/>
      <c r="C85" s="13"/>
      <c r="D85" s="12"/>
      <c r="E85" s="12"/>
      <c r="F85" s="12"/>
      <c r="G85" s="12"/>
      <c r="H85" s="11"/>
    </row>
    <row r="86" spans="1:9" s="9" customFormat="1" x14ac:dyDescent="0.25">
      <c r="A86" s="4"/>
      <c r="B86" s="7"/>
      <c r="C86" s="7"/>
      <c r="D86" s="6"/>
      <c r="E86" s="6"/>
      <c r="F86" s="6"/>
      <c r="G86" s="6"/>
      <c r="H86" s="10" t="s">
        <v>1</v>
      </c>
    </row>
    <row r="87" spans="1:9" s="4" customFormat="1" x14ac:dyDescent="0.25">
      <c r="A87" s="8"/>
      <c r="B87" s="7"/>
      <c r="C87" s="7"/>
      <c r="D87" s="6"/>
      <c r="E87" s="6"/>
      <c r="F87" s="6"/>
      <c r="G87" s="6"/>
      <c r="H87" s="5" t="s">
        <v>0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DD91-F28E-4235-B2A8-6DA9E77356F9}">
  <dimension ref="A1:N86"/>
  <sheetViews>
    <sheetView showGridLines="0" view="pageBreakPreview" zoomScaleNormal="90" zoomScaleSheetLayoutView="100" workbookViewId="0">
      <selection activeCell="C12" sqref="C12:I12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140</v>
      </c>
      <c r="C11" s="36" t="s">
        <v>180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141</v>
      </c>
      <c r="C12" s="76" t="s">
        <v>172</v>
      </c>
      <c r="D12" s="76"/>
      <c r="E12" s="76"/>
      <c r="F12" s="76"/>
      <c r="G12" s="76"/>
      <c r="H12" s="76"/>
      <c r="I12" s="76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62" t="s">
        <v>26</v>
      </c>
      <c r="E15" s="53" t="s">
        <v>61</v>
      </c>
      <c r="F15" s="54"/>
      <c r="G15" s="74" t="s">
        <v>60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62</v>
      </c>
      <c r="F16" s="58"/>
      <c r="G16" s="75" t="s">
        <v>126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SUM(E25,E29,E33,E37,E41,E45,E49,E53,E57,E61,E65,E69,E73,E77)</f>
        <v>699</v>
      </c>
      <c r="F21" s="23"/>
      <c r="G21" s="25">
        <f>SUM(G25,G29,G33,G37,G41,G45,G49,G53,G57,G61,G65,G69,G73,G77)</f>
        <v>699</v>
      </c>
      <c r="H21" s="25" t="s">
        <v>2</v>
      </c>
      <c r="I21" s="25">
        <f t="shared" ref="I21" si="0">SUM(I25,I29,I33,I37,I41,I45,I49,I53,I57,I61,I65,I69,I73,I77)</f>
        <v>699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E23" si="1">SUM(E26,E30,E34,E38,E42,E46,E50,E54,E58,E62,E66,E70,E74,E78)</f>
        <v>1042</v>
      </c>
      <c r="F22" s="23"/>
      <c r="G22" s="25">
        <f t="shared" ref="G22:I23" si="2">SUM(G26,G30,G34,G38,G42,G46,G50,G54,G58,G62,G66,G70,G74,G78)</f>
        <v>1042</v>
      </c>
      <c r="H22" s="25" t="s">
        <v>2</v>
      </c>
      <c r="I22" s="25">
        <f t="shared" si="2"/>
        <v>1042</v>
      </c>
    </row>
    <row r="23" spans="1:13" ht="15" customHeight="1" x14ac:dyDescent="0.25">
      <c r="B23" s="26"/>
      <c r="C23" s="26"/>
      <c r="D23" s="24">
        <v>2024</v>
      </c>
      <c r="E23" s="25">
        <f t="shared" si="1"/>
        <v>1347</v>
      </c>
      <c r="F23" s="23"/>
      <c r="G23" s="25">
        <f t="shared" si="2"/>
        <v>1347</v>
      </c>
      <c r="H23" s="25" t="s">
        <v>2</v>
      </c>
      <c r="I23" s="25">
        <f t="shared" si="2"/>
        <v>1347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v>72</v>
      </c>
      <c r="F25" s="15"/>
      <c r="G25" s="20">
        <f t="shared" ref="G25:G27" si="3">SUM(H25:I25)</f>
        <v>72</v>
      </c>
      <c r="H25" s="15" t="s">
        <v>2</v>
      </c>
      <c r="I25" s="15">
        <v>72</v>
      </c>
      <c r="K25" s="17"/>
    </row>
    <row r="26" spans="1:13" ht="15" customHeight="1" x14ac:dyDescent="0.25">
      <c r="D26" s="2">
        <v>2023</v>
      </c>
      <c r="E26" s="15">
        <v>101</v>
      </c>
      <c r="F26" s="15"/>
      <c r="G26" s="20">
        <f t="shared" si="3"/>
        <v>101</v>
      </c>
      <c r="H26" s="15" t="s">
        <v>2</v>
      </c>
      <c r="I26" s="15">
        <v>101</v>
      </c>
      <c r="K26" s="17"/>
    </row>
    <row r="27" spans="1:13" ht="15" customHeight="1" x14ac:dyDescent="0.25">
      <c r="D27" s="2">
        <v>2024</v>
      </c>
      <c r="E27" s="15">
        <v>159</v>
      </c>
      <c r="F27" s="15"/>
      <c r="G27" s="20">
        <f t="shared" si="3"/>
        <v>159</v>
      </c>
      <c r="H27" s="15" t="s">
        <v>2</v>
      </c>
      <c r="I27" s="15">
        <v>159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v>73</v>
      </c>
      <c r="F29" s="15"/>
      <c r="G29" s="20">
        <f t="shared" ref="G29:G79" si="4">SUM(H29:I29)</f>
        <v>73</v>
      </c>
      <c r="H29" s="15" t="s">
        <v>2</v>
      </c>
      <c r="I29" s="15">
        <v>73</v>
      </c>
      <c r="K29" s="17"/>
    </row>
    <row r="30" spans="1:13" ht="15" customHeight="1" x14ac:dyDescent="0.25">
      <c r="D30" s="2">
        <v>2023</v>
      </c>
      <c r="E30" s="15">
        <v>117</v>
      </c>
      <c r="F30" s="15"/>
      <c r="G30" s="20">
        <f t="shared" si="4"/>
        <v>117</v>
      </c>
      <c r="H30" s="15" t="s">
        <v>2</v>
      </c>
      <c r="I30" s="15">
        <v>117</v>
      </c>
      <c r="K30" s="17"/>
    </row>
    <row r="31" spans="1:13" ht="15" customHeight="1" x14ac:dyDescent="0.25">
      <c r="D31" s="2">
        <v>2024</v>
      </c>
      <c r="E31" s="15">
        <v>93</v>
      </c>
      <c r="F31" s="15"/>
      <c r="G31" s="20">
        <f t="shared" si="4"/>
        <v>93</v>
      </c>
      <c r="H31" s="15" t="s">
        <v>2</v>
      </c>
      <c r="I31" s="15">
        <v>93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v>41</v>
      </c>
      <c r="F33" s="15"/>
      <c r="G33" s="20">
        <f t="shared" si="4"/>
        <v>41</v>
      </c>
      <c r="H33" s="15" t="s">
        <v>2</v>
      </c>
      <c r="I33" s="15">
        <v>41</v>
      </c>
      <c r="K33" s="17"/>
    </row>
    <row r="34" spans="1:11" ht="15" customHeight="1" x14ac:dyDescent="0.25">
      <c r="D34" s="2">
        <v>2023</v>
      </c>
      <c r="E34" s="15">
        <v>67</v>
      </c>
      <c r="F34" s="15"/>
      <c r="G34" s="20">
        <f t="shared" si="4"/>
        <v>67</v>
      </c>
      <c r="H34" s="15" t="s">
        <v>2</v>
      </c>
      <c r="I34" s="15">
        <v>67</v>
      </c>
      <c r="K34" s="17"/>
    </row>
    <row r="35" spans="1:11" ht="15" customHeight="1" x14ac:dyDescent="0.25">
      <c r="D35" s="2">
        <v>2024</v>
      </c>
      <c r="E35" s="15">
        <v>116</v>
      </c>
      <c r="F35" s="15"/>
      <c r="G35" s="20">
        <f t="shared" si="4"/>
        <v>116</v>
      </c>
      <c r="H35" s="15" t="s">
        <v>2</v>
      </c>
      <c r="I35" s="15">
        <v>116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v>23</v>
      </c>
      <c r="F37" s="15"/>
      <c r="G37" s="20">
        <f t="shared" si="4"/>
        <v>23</v>
      </c>
      <c r="H37" s="15" t="s">
        <v>2</v>
      </c>
      <c r="I37" s="15">
        <v>23</v>
      </c>
      <c r="K37" s="17"/>
    </row>
    <row r="38" spans="1:11" ht="15" customHeight="1" x14ac:dyDescent="0.25">
      <c r="D38" s="2">
        <v>2023</v>
      </c>
      <c r="E38" s="15">
        <v>41</v>
      </c>
      <c r="F38" s="15"/>
      <c r="G38" s="20">
        <f t="shared" si="4"/>
        <v>41</v>
      </c>
      <c r="H38" s="15" t="s">
        <v>2</v>
      </c>
      <c r="I38" s="15">
        <v>41</v>
      </c>
      <c r="K38" s="17"/>
    </row>
    <row r="39" spans="1:11" s="3" customFormat="1" ht="15" customHeight="1" x14ac:dyDescent="0.25">
      <c r="A39" s="1"/>
      <c r="D39" s="2">
        <v>2024</v>
      </c>
      <c r="E39" s="15">
        <v>50</v>
      </c>
      <c r="F39" s="15"/>
      <c r="G39" s="20">
        <f t="shared" si="4"/>
        <v>50</v>
      </c>
      <c r="H39" s="15" t="s">
        <v>2</v>
      </c>
      <c r="I39" s="15">
        <v>50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v>31</v>
      </c>
      <c r="F41" s="15"/>
      <c r="G41" s="20">
        <f t="shared" si="4"/>
        <v>31</v>
      </c>
      <c r="H41" s="15" t="s">
        <v>2</v>
      </c>
      <c r="I41" s="15">
        <v>31</v>
      </c>
      <c r="K41" s="17"/>
    </row>
    <row r="42" spans="1:11" ht="15" customHeight="1" x14ac:dyDescent="0.25">
      <c r="D42" s="2">
        <v>2023</v>
      </c>
      <c r="E42" s="15">
        <v>37</v>
      </c>
      <c r="F42" s="15"/>
      <c r="G42" s="20">
        <f t="shared" si="4"/>
        <v>37</v>
      </c>
      <c r="H42" s="15" t="s">
        <v>2</v>
      </c>
      <c r="I42" s="15">
        <v>37</v>
      </c>
      <c r="K42" s="17"/>
    </row>
    <row r="43" spans="1:11" ht="15" customHeight="1" x14ac:dyDescent="0.25">
      <c r="D43" s="2">
        <v>2024</v>
      </c>
      <c r="E43" s="15">
        <v>42</v>
      </c>
      <c r="F43" s="15"/>
      <c r="G43" s="20">
        <f t="shared" si="4"/>
        <v>42</v>
      </c>
      <c r="H43" s="15" t="s">
        <v>2</v>
      </c>
      <c r="I43" s="15">
        <v>42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v>47</v>
      </c>
      <c r="F45" s="15"/>
      <c r="G45" s="20">
        <f t="shared" si="4"/>
        <v>47</v>
      </c>
      <c r="H45" s="15" t="s">
        <v>2</v>
      </c>
      <c r="I45" s="15">
        <v>47</v>
      </c>
      <c r="K45" s="17"/>
    </row>
    <row r="46" spans="1:11" ht="15" customHeight="1" x14ac:dyDescent="0.25">
      <c r="D46" s="2">
        <v>2023</v>
      </c>
      <c r="E46" s="15">
        <v>60</v>
      </c>
      <c r="F46" s="15"/>
      <c r="G46" s="20">
        <f t="shared" si="4"/>
        <v>60</v>
      </c>
      <c r="H46" s="15" t="s">
        <v>2</v>
      </c>
      <c r="I46" s="15">
        <v>60</v>
      </c>
      <c r="K46" s="17"/>
    </row>
    <row r="47" spans="1:11" ht="15" customHeight="1" x14ac:dyDescent="0.25">
      <c r="D47" s="2">
        <v>2024</v>
      </c>
      <c r="E47" s="15">
        <v>57</v>
      </c>
      <c r="F47" s="15"/>
      <c r="G47" s="20">
        <f t="shared" si="4"/>
        <v>57</v>
      </c>
      <c r="H47" s="15" t="s">
        <v>2</v>
      </c>
      <c r="I47" s="15">
        <v>57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v>44</v>
      </c>
      <c r="F49" s="15"/>
      <c r="G49" s="20">
        <f t="shared" si="4"/>
        <v>44</v>
      </c>
      <c r="H49" s="15" t="s">
        <v>2</v>
      </c>
      <c r="I49" s="15">
        <v>44</v>
      </c>
      <c r="K49" s="17"/>
    </row>
    <row r="50" spans="2:14" ht="15" customHeight="1" x14ac:dyDescent="0.25">
      <c r="D50" s="2">
        <v>2023</v>
      </c>
      <c r="E50" s="15">
        <v>56</v>
      </c>
      <c r="F50" s="15"/>
      <c r="G50" s="20">
        <f t="shared" si="4"/>
        <v>56</v>
      </c>
      <c r="H50" s="15" t="s">
        <v>2</v>
      </c>
      <c r="I50" s="15">
        <v>56</v>
      </c>
      <c r="K50" s="17"/>
    </row>
    <row r="51" spans="2:14" ht="15" customHeight="1" x14ac:dyDescent="0.25">
      <c r="D51" s="2">
        <v>2024</v>
      </c>
      <c r="E51" s="15">
        <v>93</v>
      </c>
      <c r="F51" s="15"/>
      <c r="G51" s="20">
        <f t="shared" si="4"/>
        <v>93</v>
      </c>
      <c r="H51" s="15" t="s">
        <v>2</v>
      </c>
      <c r="I51" s="15">
        <v>93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v>19</v>
      </c>
      <c r="F53" s="15"/>
      <c r="G53" s="20">
        <f t="shared" si="4"/>
        <v>19</v>
      </c>
      <c r="H53" s="15" t="s">
        <v>2</v>
      </c>
      <c r="I53" s="15">
        <v>19</v>
      </c>
      <c r="K53" s="17"/>
    </row>
    <row r="54" spans="2:14" ht="15" customHeight="1" x14ac:dyDescent="0.25">
      <c r="D54" s="2">
        <v>2023</v>
      </c>
      <c r="E54" s="15">
        <v>20</v>
      </c>
      <c r="F54" s="15"/>
      <c r="G54" s="20">
        <f t="shared" si="4"/>
        <v>20</v>
      </c>
      <c r="H54" s="15" t="s">
        <v>2</v>
      </c>
      <c r="I54" s="15">
        <v>20</v>
      </c>
      <c r="K54" s="17"/>
    </row>
    <row r="55" spans="2:14" ht="15" customHeight="1" x14ac:dyDescent="0.25">
      <c r="D55" s="2">
        <v>2024</v>
      </c>
      <c r="E55" s="15">
        <v>25</v>
      </c>
      <c r="F55" s="15"/>
      <c r="G55" s="20">
        <f t="shared" si="4"/>
        <v>25</v>
      </c>
      <c r="H55" s="15" t="s">
        <v>2</v>
      </c>
      <c r="I55" s="15">
        <v>25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v>35</v>
      </c>
      <c r="F57" s="15"/>
      <c r="G57" s="20">
        <f t="shared" si="4"/>
        <v>35</v>
      </c>
      <c r="H57" s="15" t="s">
        <v>2</v>
      </c>
      <c r="I57" s="15">
        <v>35</v>
      </c>
      <c r="K57" s="17"/>
    </row>
    <row r="58" spans="2:14" ht="15" customHeight="1" x14ac:dyDescent="0.25">
      <c r="D58" s="2">
        <v>2023</v>
      </c>
      <c r="E58" s="15">
        <v>57</v>
      </c>
      <c r="F58" s="15"/>
      <c r="G58" s="20">
        <f t="shared" si="4"/>
        <v>57</v>
      </c>
      <c r="H58" s="15" t="s">
        <v>2</v>
      </c>
      <c r="I58" s="15">
        <v>57</v>
      </c>
      <c r="K58" s="17"/>
    </row>
    <row r="59" spans="2:14" ht="15" customHeight="1" x14ac:dyDescent="0.25">
      <c r="D59" s="2">
        <v>2024</v>
      </c>
      <c r="E59" s="15">
        <v>66</v>
      </c>
      <c r="F59" s="15"/>
      <c r="G59" s="20">
        <f t="shared" si="4"/>
        <v>66</v>
      </c>
      <c r="H59" s="15" t="s">
        <v>2</v>
      </c>
      <c r="I59" s="15">
        <v>66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7</v>
      </c>
      <c r="D61" s="2">
        <v>2022</v>
      </c>
      <c r="E61" s="15">
        <v>60</v>
      </c>
      <c r="F61" s="15"/>
      <c r="G61" s="20">
        <f t="shared" si="4"/>
        <v>60</v>
      </c>
      <c r="H61" s="15" t="s">
        <v>2</v>
      </c>
      <c r="I61" s="15">
        <v>60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v>111</v>
      </c>
      <c r="F62" s="15"/>
      <c r="G62" s="20">
        <f t="shared" si="4"/>
        <v>111</v>
      </c>
      <c r="H62" s="15" t="s">
        <v>2</v>
      </c>
      <c r="I62" s="15">
        <v>111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v>159</v>
      </c>
      <c r="F63" s="15"/>
      <c r="G63" s="20">
        <f t="shared" si="4"/>
        <v>159</v>
      </c>
      <c r="H63" s="15" t="s">
        <v>2</v>
      </c>
      <c r="I63" s="15">
        <v>159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v>57</v>
      </c>
      <c r="F65" s="15"/>
      <c r="G65" s="20">
        <f t="shared" si="4"/>
        <v>57</v>
      </c>
      <c r="H65" s="15" t="s">
        <v>2</v>
      </c>
      <c r="I65" s="15">
        <v>57</v>
      </c>
      <c r="K65" s="17"/>
    </row>
    <row r="66" spans="1:11" ht="15" customHeight="1" x14ac:dyDescent="0.25">
      <c r="D66" s="2">
        <v>2023</v>
      </c>
      <c r="E66" s="15">
        <v>78</v>
      </c>
      <c r="F66" s="15"/>
      <c r="G66" s="20">
        <f t="shared" si="4"/>
        <v>78</v>
      </c>
      <c r="H66" s="15" t="s">
        <v>2</v>
      </c>
      <c r="I66" s="15">
        <v>78</v>
      </c>
      <c r="K66" s="17"/>
    </row>
    <row r="67" spans="1:11" ht="15" customHeight="1" x14ac:dyDescent="0.25">
      <c r="D67" s="2">
        <v>2024</v>
      </c>
      <c r="E67" s="15">
        <v>99</v>
      </c>
      <c r="F67" s="15"/>
      <c r="G67" s="20">
        <f t="shared" si="4"/>
        <v>99</v>
      </c>
      <c r="H67" s="15" t="s">
        <v>2</v>
      </c>
      <c r="I67" s="15">
        <v>99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20">
        <v>147</v>
      </c>
      <c r="F69" s="15"/>
      <c r="G69" s="20">
        <f t="shared" si="4"/>
        <v>147</v>
      </c>
      <c r="H69" s="15" t="s">
        <v>2</v>
      </c>
      <c r="I69" s="15">
        <v>147</v>
      </c>
      <c r="K69" s="17"/>
    </row>
    <row r="70" spans="1:11" ht="15" customHeight="1" x14ac:dyDescent="0.25">
      <c r="D70" s="2">
        <v>2023</v>
      </c>
      <c r="E70" s="15">
        <v>204</v>
      </c>
      <c r="F70" s="15"/>
      <c r="G70" s="20">
        <f t="shared" si="4"/>
        <v>204</v>
      </c>
      <c r="H70" s="15" t="s">
        <v>2</v>
      </c>
      <c r="I70" s="15">
        <v>204</v>
      </c>
      <c r="K70" s="17"/>
    </row>
    <row r="71" spans="1:11" ht="15" customHeight="1" x14ac:dyDescent="0.25">
      <c r="D71" s="2">
        <v>2024</v>
      </c>
      <c r="E71" s="15">
        <v>250</v>
      </c>
      <c r="F71" s="15"/>
      <c r="G71" s="20">
        <f t="shared" si="4"/>
        <v>250</v>
      </c>
      <c r="H71" s="15" t="s">
        <v>2</v>
      </c>
      <c r="I71" s="15">
        <v>250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v>18</v>
      </c>
      <c r="F73" s="15"/>
      <c r="G73" s="20">
        <f t="shared" si="4"/>
        <v>18</v>
      </c>
      <c r="H73" s="15" t="s">
        <v>2</v>
      </c>
      <c r="I73" s="15">
        <v>18</v>
      </c>
      <c r="K73" s="17"/>
    </row>
    <row r="74" spans="1:11" ht="15" customHeight="1" x14ac:dyDescent="0.25">
      <c r="D74" s="2">
        <v>2023</v>
      </c>
      <c r="E74" s="15">
        <v>43</v>
      </c>
      <c r="F74" s="15"/>
      <c r="G74" s="20">
        <f t="shared" si="4"/>
        <v>43</v>
      </c>
      <c r="H74" s="15" t="s">
        <v>2</v>
      </c>
      <c r="I74" s="15">
        <v>43</v>
      </c>
      <c r="K74" s="17"/>
    </row>
    <row r="75" spans="1:11" ht="15" customHeight="1" x14ac:dyDescent="0.25">
      <c r="D75" s="2">
        <v>2024</v>
      </c>
      <c r="E75" s="15">
        <v>53</v>
      </c>
      <c r="F75" s="15"/>
      <c r="G75" s="20">
        <f t="shared" si="4"/>
        <v>53</v>
      </c>
      <c r="H75" s="15" t="s">
        <v>2</v>
      </c>
      <c r="I75" s="15">
        <v>53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95</v>
      </c>
      <c r="D77" s="2">
        <v>2022</v>
      </c>
      <c r="E77" s="15">
        <v>32</v>
      </c>
      <c r="F77" s="15"/>
      <c r="G77" s="20">
        <f t="shared" si="4"/>
        <v>32</v>
      </c>
      <c r="H77" s="15" t="s">
        <v>2</v>
      </c>
      <c r="I77" s="15">
        <v>32</v>
      </c>
      <c r="K77" s="17"/>
    </row>
    <row r="78" spans="1:11" ht="15" customHeight="1" x14ac:dyDescent="0.25">
      <c r="D78" s="2">
        <v>2023</v>
      </c>
      <c r="E78" s="15">
        <v>50</v>
      </c>
      <c r="F78" s="15"/>
      <c r="G78" s="20">
        <f t="shared" si="4"/>
        <v>50</v>
      </c>
      <c r="H78" s="15" t="s">
        <v>2</v>
      </c>
      <c r="I78" s="15">
        <v>50</v>
      </c>
    </row>
    <row r="79" spans="1:11" ht="15" customHeight="1" x14ac:dyDescent="0.25">
      <c r="A79" s="14"/>
      <c r="B79" s="16"/>
      <c r="C79" s="16"/>
      <c r="D79" s="2">
        <v>2024</v>
      </c>
      <c r="E79" s="15">
        <v>85</v>
      </c>
      <c r="F79" s="15"/>
      <c r="G79" s="20">
        <f t="shared" si="4"/>
        <v>85</v>
      </c>
      <c r="H79" s="15" t="s">
        <v>2</v>
      </c>
      <c r="I79" s="15">
        <v>85</v>
      </c>
      <c r="J79" s="14"/>
    </row>
    <row r="80" spans="1:11" ht="8.1" customHeight="1" thickBot="1" x14ac:dyDescent="0.3">
      <c r="A80" s="11"/>
      <c r="B80" s="13"/>
      <c r="C80" s="13"/>
      <c r="D80" s="12"/>
      <c r="E80" s="12"/>
      <c r="F80" s="12"/>
      <c r="G80" s="12"/>
      <c r="H80" s="12"/>
      <c r="I80" s="12"/>
      <c r="J80" s="11"/>
    </row>
    <row r="81" spans="1:10" s="9" customFormat="1" x14ac:dyDescent="0.25">
      <c r="A81" s="4"/>
      <c r="B81" s="7"/>
      <c r="C81" s="7"/>
      <c r="D81" s="6"/>
      <c r="E81" s="6"/>
      <c r="F81" s="6"/>
      <c r="G81" s="6"/>
      <c r="H81" s="6"/>
      <c r="I81" s="6"/>
      <c r="J81" s="10" t="s">
        <v>1</v>
      </c>
    </row>
    <row r="82" spans="1:10" s="4" customFormat="1" x14ac:dyDescent="0.25">
      <c r="A82" s="7" t="s">
        <v>96</v>
      </c>
      <c r="B82" s="7"/>
      <c r="C82" s="7"/>
      <c r="D82" s="6"/>
      <c r="E82" s="6"/>
      <c r="F82" s="6"/>
      <c r="G82" s="6"/>
      <c r="H82" s="6"/>
      <c r="I82" s="6"/>
      <c r="J82" s="5" t="s">
        <v>0</v>
      </c>
    </row>
    <row r="83" spans="1:10" x14ac:dyDescent="0.25">
      <c r="A83" s="7" t="s">
        <v>97</v>
      </c>
    </row>
    <row r="84" spans="1:10" x14ac:dyDescent="0.25">
      <c r="A84" s="7" t="s">
        <v>98</v>
      </c>
    </row>
    <row r="85" spans="1:10" x14ac:dyDescent="0.25">
      <c r="A85" s="9" t="s">
        <v>125</v>
      </c>
    </row>
    <row r="86" spans="1:10" x14ac:dyDescent="0.25">
      <c r="A86" s="65" t="s">
        <v>124</v>
      </c>
    </row>
  </sheetData>
  <mergeCells count="3">
    <mergeCell ref="G15:I15"/>
    <mergeCell ref="G16:I16"/>
    <mergeCell ref="C12:I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9881B-602E-4FFE-AFAF-03F06A7A2A07}">
  <dimension ref="A1:K87"/>
  <sheetViews>
    <sheetView showGridLines="0" view="pageBreakPreview" topLeftCell="A31" zoomScaleNormal="90" zoomScaleSheetLayoutView="100" workbookViewId="0">
      <selection activeCell="I38" sqref="I38"/>
    </sheetView>
  </sheetViews>
  <sheetFormatPr defaultColWidth="9.140625" defaultRowHeight="13.5" x14ac:dyDescent="0.25"/>
  <cols>
    <col min="1" max="1" width="1.7109375" style="1" customWidth="1"/>
    <col min="2" max="2" width="14.5703125" style="3" customWidth="1"/>
    <col min="3" max="3" width="10.42578125" style="3" customWidth="1"/>
    <col min="4" max="4" width="16.42578125" style="2" customWidth="1"/>
    <col min="5" max="7" width="18.42578125" style="2" customWidth="1"/>
    <col min="8" max="8" width="2.140625" style="1" customWidth="1"/>
    <col min="9" max="16384" width="9.140625" style="1"/>
  </cols>
  <sheetData>
    <row r="1" spans="1:11" ht="12" customHeight="1" x14ac:dyDescent="0.25">
      <c r="H1" s="40"/>
    </row>
    <row r="2" spans="1:11" ht="12" customHeight="1" x14ac:dyDescent="0.25">
      <c r="H2" s="40"/>
      <c r="I2" s="63"/>
      <c r="J2" s="63"/>
      <c r="K2" s="63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5" customFormat="1" ht="15" customHeight="1" x14ac:dyDescent="0.25">
      <c r="B11" s="38" t="s">
        <v>142</v>
      </c>
      <c r="C11" s="36" t="s">
        <v>117</v>
      </c>
      <c r="D11" s="37"/>
      <c r="E11" s="37"/>
      <c r="F11" s="37"/>
      <c r="G11" s="37"/>
      <c r="H11" s="36"/>
    </row>
    <row r="12" spans="1:11" s="31" customFormat="1" ht="16.5" customHeight="1" x14ac:dyDescent="0.25">
      <c r="B12" s="34" t="s">
        <v>143</v>
      </c>
      <c r="C12" s="33" t="s">
        <v>107</v>
      </c>
      <c r="D12" s="32"/>
      <c r="E12" s="32"/>
      <c r="F12" s="32"/>
      <c r="G12" s="32"/>
    </row>
    <row r="13" spans="1:11" ht="8.1" customHeight="1" thickBot="1" x14ac:dyDescent="0.3"/>
    <row r="14" spans="1:11" ht="4.5" customHeight="1" thickTop="1" x14ac:dyDescent="0.25">
      <c r="A14" s="46"/>
      <c r="B14" s="47"/>
      <c r="C14" s="47"/>
      <c r="D14" s="48"/>
      <c r="E14" s="48"/>
      <c r="F14" s="48"/>
      <c r="G14" s="48"/>
      <c r="H14" s="46"/>
    </row>
    <row r="15" spans="1:11" ht="15" customHeight="1" x14ac:dyDescent="0.25">
      <c r="A15" s="49"/>
      <c r="B15" s="50" t="s">
        <v>47</v>
      </c>
      <c r="C15" s="51"/>
      <c r="D15" s="62" t="s">
        <v>26</v>
      </c>
      <c r="E15" s="53" t="s">
        <v>23</v>
      </c>
      <c r="F15" s="53" t="s">
        <v>22</v>
      </c>
      <c r="G15" s="53" t="s">
        <v>21</v>
      </c>
      <c r="H15" s="49"/>
    </row>
    <row r="16" spans="1:11" ht="15" customHeight="1" x14ac:dyDescent="0.25">
      <c r="A16" s="49"/>
      <c r="B16" s="55" t="s">
        <v>46</v>
      </c>
      <c r="C16" s="51"/>
      <c r="D16" s="56" t="s">
        <v>24</v>
      </c>
      <c r="E16" s="57" t="s">
        <v>20</v>
      </c>
      <c r="F16" s="57" t="s">
        <v>19</v>
      </c>
      <c r="G16" s="57" t="s">
        <v>18</v>
      </c>
      <c r="H16" s="49"/>
    </row>
    <row r="17" spans="1:11" s="14" customFormat="1" ht="8.1" customHeight="1" x14ac:dyDescent="0.25">
      <c r="A17" s="59"/>
      <c r="B17" s="60"/>
      <c r="C17" s="59"/>
      <c r="D17" s="61"/>
      <c r="E17" s="61"/>
      <c r="F17" s="61"/>
      <c r="G17" s="61"/>
      <c r="H17" s="59"/>
    </row>
    <row r="18" spans="1:11" ht="8.1" customHeight="1" x14ac:dyDescent="0.25">
      <c r="A18" s="14"/>
      <c r="B18" s="28"/>
      <c r="C18" s="28"/>
      <c r="D18" s="30"/>
      <c r="E18" s="30"/>
      <c r="F18" s="30"/>
      <c r="G18" s="30"/>
      <c r="H18" s="14"/>
      <c r="I18" s="29"/>
      <c r="J18" s="29"/>
      <c r="K18" s="29"/>
    </row>
    <row r="19" spans="1:11" ht="15" customHeight="1" x14ac:dyDescent="0.25">
      <c r="A19" s="14"/>
      <c r="B19" s="28" t="s">
        <v>23</v>
      </c>
      <c r="C19" s="27"/>
      <c r="D19" s="24">
        <v>2022</v>
      </c>
      <c r="E19" s="25">
        <f t="shared" ref="E19:G21" si="0">SUM(E23,E27,E31,E35,E39,E43,)</f>
        <v>699</v>
      </c>
      <c r="F19" s="25" t="s">
        <v>2</v>
      </c>
      <c r="G19" s="25">
        <f t="shared" si="0"/>
        <v>699</v>
      </c>
      <c r="H19" s="14"/>
    </row>
    <row r="20" spans="1:11" ht="15" customHeight="1" x14ac:dyDescent="0.25">
      <c r="B20" s="41" t="s">
        <v>20</v>
      </c>
      <c r="C20" s="26"/>
      <c r="D20" s="24">
        <v>2023</v>
      </c>
      <c r="E20" s="25">
        <f t="shared" si="0"/>
        <v>1042</v>
      </c>
      <c r="F20" s="25" t="s">
        <v>2</v>
      </c>
      <c r="G20" s="25">
        <f t="shared" si="0"/>
        <v>1042</v>
      </c>
    </row>
    <row r="21" spans="1:11" ht="15" customHeight="1" x14ac:dyDescent="0.25">
      <c r="B21" s="26"/>
      <c r="C21" s="26"/>
      <c r="D21" s="24">
        <v>2024</v>
      </c>
      <c r="E21" s="25">
        <f t="shared" si="0"/>
        <v>1347</v>
      </c>
      <c r="F21" s="25" t="s">
        <v>2</v>
      </c>
      <c r="G21" s="25">
        <f>SUM(G25,G29,G33,G37,G41,G45,)</f>
        <v>1347</v>
      </c>
      <c r="I21" s="17"/>
    </row>
    <row r="22" spans="1:11" ht="8.1" customHeight="1" x14ac:dyDescent="0.25">
      <c r="D22" s="24"/>
      <c r="E22" s="23"/>
      <c r="F22" s="23"/>
      <c r="G22" s="23"/>
      <c r="I22" s="17"/>
    </row>
    <row r="23" spans="1:11" ht="15" customHeight="1" x14ac:dyDescent="0.25">
      <c r="B23" s="26" t="s">
        <v>132</v>
      </c>
      <c r="D23" s="2">
        <v>2022</v>
      </c>
      <c r="E23" s="15" t="s">
        <v>2</v>
      </c>
      <c r="F23" s="15" t="s">
        <v>2</v>
      </c>
      <c r="G23" s="15" t="s">
        <v>2</v>
      </c>
      <c r="I23" s="17"/>
    </row>
    <row r="24" spans="1:11" ht="15" customHeight="1" x14ac:dyDescent="0.25">
      <c r="B24" s="41" t="s">
        <v>133</v>
      </c>
      <c r="D24" s="2">
        <v>2023</v>
      </c>
      <c r="E24" s="20">
        <f t="shared" ref="E24" si="1">SUM(F24:G24)</f>
        <v>1</v>
      </c>
      <c r="F24" s="15" t="s">
        <v>2</v>
      </c>
      <c r="G24" s="15">
        <v>1</v>
      </c>
      <c r="I24" s="17"/>
    </row>
    <row r="25" spans="1:11" ht="15" customHeight="1" x14ac:dyDescent="0.25">
      <c r="D25" s="2">
        <v>2024</v>
      </c>
      <c r="E25" s="15" t="s">
        <v>2</v>
      </c>
      <c r="F25" s="15" t="s">
        <v>2</v>
      </c>
      <c r="G25" s="15" t="s">
        <v>2</v>
      </c>
      <c r="I25" s="17"/>
    </row>
    <row r="26" spans="1:11" ht="8.1" customHeight="1" x14ac:dyDescent="0.25">
      <c r="D26" s="19"/>
      <c r="E26" s="18"/>
      <c r="F26" s="18"/>
      <c r="G26" s="18"/>
      <c r="I26" s="17"/>
    </row>
    <row r="27" spans="1:11" ht="15" customHeight="1" x14ac:dyDescent="0.25">
      <c r="B27" s="26" t="s">
        <v>99</v>
      </c>
      <c r="D27" s="2">
        <v>2022</v>
      </c>
      <c r="E27" s="15" t="s">
        <v>2</v>
      </c>
      <c r="F27" s="15" t="s">
        <v>2</v>
      </c>
      <c r="G27" s="15" t="s">
        <v>2</v>
      </c>
      <c r="I27" s="17"/>
    </row>
    <row r="28" spans="1:11" ht="15" customHeight="1" x14ac:dyDescent="0.25">
      <c r="B28" s="41" t="s">
        <v>100</v>
      </c>
      <c r="D28" s="2">
        <v>2023</v>
      </c>
      <c r="E28" s="20">
        <f t="shared" ref="E28:E29" si="2">SUM(F28:G28)</f>
        <v>1</v>
      </c>
      <c r="F28" s="15" t="s">
        <v>2</v>
      </c>
      <c r="G28" s="15">
        <v>1</v>
      </c>
      <c r="I28" s="17"/>
    </row>
    <row r="29" spans="1:11" ht="15" customHeight="1" x14ac:dyDescent="0.25">
      <c r="D29" s="2">
        <v>2024</v>
      </c>
      <c r="E29" s="20">
        <f t="shared" si="2"/>
        <v>1</v>
      </c>
      <c r="F29" s="15" t="s">
        <v>2</v>
      </c>
      <c r="G29" s="15">
        <v>1</v>
      </c>
      <c r="I29" s="17"/>
    </row>
    <row r="30" spans="1:11" ht="8.1" customHeight="1" x14ac:dyDescent="0.25">
      <c r="D30" s="19"/>
      <c r="E30" s="18"/>
      <c r="F30" s="18"/>
      <c r="G30" s="18"/>
      <c r="I30" s="17"/>
    </row>
    <row r="31" spans="1:11" ht="15" customHeight="1" x14ac:dyDescent="0.25">
      <c r="B31" s="26" t="s">
        <v>101</v>
      </c>
      <c r="D31" s="2">
        <v>2022</v>
      </c>
      <c r="E31" s="20">
        <f t="shared" ref="E31:E33" si="3">SUM(F31:G31)</f>
        <v>50</v>
      </c>
      <c r="F31" s="15" t="s">
        <v>2</v>
      </c>
      <c r="G31" s="15">
        <v>50</v>
      </c>
      <c r="I31" s="17"/>
    </row>
    <row r="32" spans="1:11" ht="15" customHeight="1" x14ac:dyDescent="0.25">
      <c r="B32" s="41" t="s">
        <v>102</v>
      </c>
      <c r="D32" s="2">
        <v>2023</v>
      </c>
      <c r="E32" s="20">
        <f t="shared" si="3"/>
        <v>68</v>
      </c>
      <c r="F32" s="15" t="s">
        <v>2</v>
      </c>
      <c r="G32" s="15">
        <v>68</v>
      </c>
      <c r="I32" s="17"/>
    </row>
    <row r="33" spans="1:9" ht="15" customHeight="1" x14ac:dyDescent="0.25">
      <c r="D33" s="2">
        <v>2024</v>
      </c>
      <c r="E33" s="20">
        <f t="shared" si="3"/>
        <v>86</v>
      </c>
      <c r="F33" s="15" t="s">
        <v>2</v>
      </c>
      <c r="G33" s="15">
        <v>86</v>
      </c>
      <c r="I33" s="17"/>
    </row>
    <row r="34" spans="1:9" ht="8.1" customHeight="1" x14ac:dyDescent="0.25">
      <c r="D34" s="19"/>
      <c r="E34" s="18"/>
      <c r="F34" s="18"/>
      <c r="G34" s="18"/>
      <c r="I34" s="17"/>
    </row>
    <row r="35" spans="1:9" ht="15" customHeight="1" x14ac:dyDescent="0.25">
      <c r="B35" s="26" t="s">
        <v>103</v>
      </c>
      <c r="D35" s="2">
        <v>2022</v>
      </c>
      <c r="E35" s="20">
        <f t="shared" ref="E35:E37" si="4">SUM(F35:G35)</f>
        <v>478</v>
      </c>
      <c r="F35" s="15" t="s">
        <v>2</v>
      </c>
      <c r="G35" s="15">
        <v>478</v>
      </c>
      <c r="I35" s="17"/>
    </row>
    <row r="36" spans="1:9" ht="15" customHeight="1" x14ac:dyDescent="0.25">
      <c r="B36" s="41" t="s">
        <v>104</v>
      </c>
      <c r="D36" s="2">
        <v>2023</v>
      </c>
      <c r="E36" s="20">
        <f t="shared" si="4"/>
        <v>733</v>
      </c>
      <c r="F36" s="15" t="s">
        <v>2</v>
      </c>
      <c r="G36" s="15">
        <v>733</v>
      </c>
      <c r="I36" s="17"/>
    </row>
    <row r="37" spans="1:9" s="3" customFormat="1" ht="15" customHeight="1" x14ac:dyDescent="0.25">
      <c r="A37" s="1"/>
      <c r="D37" s="2">
        <v>2024</v>
      </c>
      <c r="E37" s="20">
        <f t="shared" si="4"/>
        <v>900</v>
      </c>
      <c r="F37" s="15" t="s">
        <v>2</v>
      </c>
      <c r="G37" s="15">
        <v>900</v>
      </c>
      <c r="H37" s="1"/>
      <c r="I37" s="17"/>
    </row>
    <row r="38" spans="1:9" ht="8.1" customHeight="1" x14ac:dyDescent="0.25">
      <c r="D38" s="19"/>
      <c r="E38" s="18"/>
      <c r="F38" s="18"/>
      <c r="G38" s="18"/>
      <c r="I38" s="17"/>
    </row>
    <row r="39" spans="1:9" ht="15" customHeight="1" x14ac:dyDescent="0.25">
      <c r="A39" s="3"/>
      <c r="B39" s="26" t="s">
        <v>105</v>
      </c>
      <c r="D39" s="2">
        <v>2022</v>
      </c>
      <c r="E39" s="20">
        <f t="shared" ref="E39:E41" si="5">SUM(F39:G39)</f>
        <v>136</v>
      </c>
      <c r="F39" s="15" t="s">
        <v>2</v>
      </c>
      <c r="G39" s="15">
        <v>136</v>
      </c>
      <c r="I39" s="17"/>
    </row>
    <row r="40" spans="1:9" ht="15" customHeight="1" x14ac:dyDescent="0.25">
      <c r="B40" s="41" t="s">
        <v>108</v>
      </c>
      <c r="D40" s="2">
        <v>2023</v>
      </c>
      <c r="E40" s="20">
        <f t="shared" si="5"/>
        <v>201</v>
      </c>
      <c r="F40" s="15" t="s">
        <v>2</v>
      </c>
      <c r="G40" s="15">
        <v>201</v>
      </c>
      <c r="I40" s="17"/>
    </row>
    <row r="41" spans="1:9" ht="15" customHeight="1" x14ac:dyDescent="0.25">
      <c r="D41" s="2">
        <v>2024</v>
      </c>
      <c r="E41" s="20">
        <f t="shared" si="5"/>
        <v>287</v>
      </c>
      <c r="F41" s="15" t="s">
        <v>2</v>
      </c>
      <c r="G41" s="15">
        <v>287</v>
      </c>
      <c r="I41" s="17"/>
    </row>
    <row r="42" spans="1:9" ht="8.1" customHeight="1" x14ac:dyDescent="0.25">
      <c r="D42" s="19"/>
      <c r="E42" s="18"/>
      <c r="F42" s="18"/>
      <c r="G42" s="18"/>
      <c r="I42" s="17"/>
    </row>
    <row r="43" spans="1:9" ht="15" customHeight="1" x14ac:dyDescent="0.25">
      <c r="B43" s="26" t="s">
        <v>106</v>
      </c>
      <c r="D43" s="2">
        <v>2022</v>
      </c>
      <c r="E43" s="20">
        <f t="shared" ref="E43:E45" si="6">SUM(F43:G43)</f>
        <v>35</v>
      </c>
      <c r="F43" s="15" t="s">
        <v>2</v>
      </c>
      <c r="G43" s="15">
        <v>35</v>
      </c>
      <c r="I43" s="17"/>
    </row>
    <row r="44" spans="1:9" ht="15" customHeight="1" x14ac:dyDescent="0.25">
      <c r="B44" s="41" t="s">
        <v>167</v>
      </c>
      <c r="D44" s="2">
        <v>2023</v>
      </c>
      <c r="E44" s="20">
        <f t="shared" si="6"/>
        <v>38</v>
      </c>
      <c r="F44" s="15" t="s">
        <v>2</v>
      </c>
      <c r="G44" s="15">
        <v>38</v>
      </c>
      <c r="I44" s="17"/>
    </row>
    <row r="45" spans="1:9" ht="15" customHeight="1" x14ac:dyDescent="0.25">
      <c r="D45" s="2">
        <v>2024</v>
      </c>
      <c r="E45" s="20">
        <f t="shared" si="6"/>
        <v>73</v>
      </c>
      <c r="F45" s="15" t="s">
        <v>2</v>
      </c>
      <c r="G45" s="15">
        <v>73</v>
      </c>
      <c r="I45" s="17"/>
    </row>
    <row r="46" spans="1:9" ht="8.1" customHeight="1" thickBot="1" x14ac:dyDescent="0.3">
      <c r="A46" s="11"/>
      <c r="B46" s="13"/>
      <c r="C46" s="13"/>
      <c r="D46" s="12"/>
      <c r="E46" s="12"/>
      <c r="F46" s="12"/>
      <c r="G46" s="12"/>
      <c r="H46" s="11"/>
    </row>
    <row r="47" spans="1:9" s="9" customFormat="1" x14ac:dyDescent="0.25">
      <c r="A47" s="4"/>
      <c r="B47" s="7"/>
      <c r="C47" s="7"/>
      <c r="D47" s="6"/>
      <c r="E47" s="6"/>
      <c r="F47" s="6"/>
      <c r="G47" s="6"/>
      <c r="H47" s="10" t="s">
        <v>1</v>
      </c>
    </row>
    <row r="48" spans="1:9" s="4" customFormat="1" x14ac:dyDescent="0.25">
      <c r="A48" s="8"/>
      <c r="B48" s="7"/>
      <c r="C48" s="7"/>
      <c r="D48" s="6"/>
      <c r="E48" s="6"/>
      <c r="F48" s="6"/>
      <c r="G48" s="6"/>
      <c r="H48" s="5" t="s">
        <v>0</v>
      </c>
    </row>
    <row r="50" spans="1:11" s="35" customFormat="1" ht="15" customHeight="1" x14ac:dyDescent="0.25">
      <c r="B50" s="38" t="s">
        <v>144</v>
      </c>
      <c r="C50" s="36" t="s">
        <v>122</v>
      </c>
      <c r="D50" s="37"/>
      <c r="E50" s="37"/>
      <c r="F50" s="37"/>
      <c r="G50" s="37"/>
      <c r="H50" s="36"/>
    </row>
    <row r="51" spans="1:11" s="31" customFormat="1" ht="16.5" customHeight="1" x14ac:dyDescent="0.25">
      <c r="B51" s="34" t="s">
        <v>145</v>
      </c>
      <c r="C51" s="33" t="s">
        <v>123</v>
      </c>
      <c r="D51" s="32"/>
      <c r="E51" s="32"/>
      <c r="F51" s="32"/>
      <c r="G51" s="32"/>
    </row>
    <row r="52" spans="1:11" ht="8.1" customHeight="1" thickBot="1" x14ac:dyDescent="0.3"/>
    <row r="53" spans="1:11" ht="4.5" customHeight="1" thickTop="1" x14ac:dyDescent="0.25">
      <c r="A53" s="46"/>
      <c r="B53" s="47"/>
      <c r="C53" s="47"/>
      <c r="D53" s="48"/>
      <c r="E53" s="48"/>
      <c r="F53" s="48"/>
      <c r="G53" s="48"/>
      <c r="H53" s="46"/>
    </row>
    <row r="54" spans="1:11" ht="15" customHeight="1" x14ac:dyDescent="0.25">
      <c r="A54" s="49"/>
      <c r="B54" s="50" t="s">
        <v>59</v>
      </c>
      <c r="C54" s="51"/>
      <c r="D54" s="62" t="s">
        <v>26</v>
      </c>
      <c r="E54" s="53" t="s">
        <v>23</v>
      </c>
      <c r="F54" s="53" t="s">
        <v>22</v>
      </c>
      <c r="G54" s="53" t="s">
        <v>21</v>
      </c>
      <c r="H54" s="49"/>
    </row>
    <row r="55" spans="1:11" ht="15" customHeight="1" x14ac:dyDescent="0.25">
      <c r="A55" s="49"/>
      <c r="B55" s="55" t="s">
        <v>58</v>
      </c>
      <c r="C55" s="51"/>
      <c r="D55" s="56" t="s">
        <v>24</v>
      </c>
      <c r="E55" s="57" t="s">
        <v>20</v>
      </c>
      <c r="F55" s="57" t="s">
        <v>19</v>
      </c>
      <c r="G55" s="57" t="s">
        <v>18</v>
      </c>
      <c r="H55" s="49"/>
    </row>
    <row r="56" spans="1:11" s="14" customFormat="1" ht="8.1" customHeight="1" x14ac:dyDescent="0.25">
      <c r="A56" s="59"/>
      <c r="B56" s="60"/>
      <c r="C56" s="59"/>
      <c r="D56" s="61"/>
      <c r="E56" s="61"/>
      <c r="F56" s="61"/>
      <c r="G56" s="61"/>
      <c r="H56" s="59"/>
    </row>
    <row r="57" spans="1:11" ht="8.1" customHeight="1" x14ac:dyDescent="0.25">
      <c r="A57" s="14"/>
      <c r="B57" s="28"/>
      <c r="C57" s="28"/>
      <c r="D57" s="30"/>
      <c r="E57" s="30"/>
      <c r="F57" s="30"/>
      <c r="G57" s="30"/>
      <c r="H57" s="14"/>
      <c r="I57" s="29"/>
      <c r="J57" s="29"/>
      <c r="K57" s="29"/>
    </row>
    <row r="58" spans="1:11" ht="15" customHeight="1" x14ac:dyDescent="0.25">
      <c r="A58" s="14"/>
      <c r="B58" s="28" t="s">
        <v>23</v>
      </c>
      <c r="C58" s="27"/>
      <c r="D58" s="24">
        <v>2022</v>
      </c>
      <c r="E58" s="25">
        <f t="shared" ref="E58:E60" si="7">SUM(F58:G58)</f>
        <v>699</v>
      </c>
      <c r="F58" s="25" t="s">
        <v>2</v>
      </c>
      <c r="G58" s="25">
        <f t="shared" ref="G58:G59" si="8">SUM(G62,G82)</f>
        <v>699</v>
      </c>
      <c r="H58" s="14"/>
    </row>
    <row r="59" spans="1:11" ht="15" customHeight="1" x14ac:dyDescent="0.25">
      <c r="B59" s="41" t="s">
        <v>20</v>
      </c>
      <c r="C59" s="26"/>
      <c r="D59" s="24">
        <v>2023</v>
      </c>
      <c r="E59" s="25">
        <f t="shared" si="7"/>
        <v>899</v>
      </c>
      <c r="F59" s="25" t="s">
        <v>2</v>
      </c>
      <c r="G59" s="25">
        <f t="shared" si="8"/>
        <v>899</v>
      </c>
    </row>
    <row r="60" spans="1:11" ht="15" customHeight="1" x14ac:dyDescent="0.25">
      <c r="B60" s="26"/>
      <c r="C60" s="26"/>
      <c r="D60" s="24">
        <v>2024</v>
      </c>
      <c r="E60" s="25">
        <f t="shared" si="7"/>
        <v>1149</v>
      </c>
      <c r="F60" s="25" t="s">
        <v>2</v>
      </c>
      <c r="G60" s="25">
        <f>SUM(G64,G84)</f>
        <v>1149</v>
      </c>
      <c r="I60" s="17"/>
    </row>
    <row r="61" spans="1:11" ht="8.1" customHeight="1" x14ac:dyDescent="0.25">
      <c r="D61" s="24"/>
      <c r="E61" s="23"/>
      <c r="F61" s="23"/>
      <c r="G61" s="23"/>
      <c r="I61" s="17"/>
    </row>
    <row r="62" spans="1:11" ht="15" customHeight="1" x14ac:dyDescent="0.2">
      <c r="B62" s="42" t="s">
        <v>57</v>
      </c>
      <c r="D62" s="2">
        <v>2022</v>
      </c>
      <c r="E62" s="20">
        <f>SUM(F62:G62)</f>
        <v>678</v>
      </c>
      <c r="F62" s="20" t="s">
        <v>2</v>
      </c>
      <c r="G62" s="20">
        <f t="shared" ref="G62:G63" si="9">SUM(G66,G70,G74,G78)</f>
        <v>678</v>
      </c>
      <c r="I62" s="17"/>
    </row>
    <row r="63" spans="1:11" ht="15" customHeight="1" x14ac:dyDescent="0.25">
      <c r="B63" s="41" t="s">
        <v>56</v>
      </c>
      <c r="D63" s="2">
        <v>2023</v>
      </c>
      <c r="E63" s="20">
        <f t="shared" ref="E63:E64" si="10">SUM(F63:G63)</f>
        <v>862</v>
      </c>
      <c r="F63" s="20" t="s">
        <v>2</v>
      </c>
      <c r="G63" s="20">
        <f t="shared" si="9"/>
        <v>862</v>
      </c>
      <c r="I63" s="17"/>
    </row>
    <row r="64" spans="1:11" ht="15" customHeight="1" x14ac:dyDescent="0.25">
      <c r="D64" s="2">
        <v>2024</v>
      </c>
      <c r="E64" s="20">
        <f t="shared" si="10"/>
        <v>1103</v>
      </c>
      <c r="F64" s="20" t="s">
        <v>2</v>
      </c>
      <c r="G64" s="20">
        <f>SUM(G68,G72,G76,G80)</f>
        <v>1103</v>
      </c>
      <c r="I64" s="17"/>
    </row>
    <row r="65" spans="1:9" ht="8.1" customHeight="1" x14ac:dyDescent="0.25">
      <c r="D65" s="19"/>
      <c r="E65" s="18"/>
      <c r="F65" s="18"/>
      <c r="G65" s="18"/>
      <c r="I65" s="17"/>
    </row>
    <row r="66" spans="1:9" ht="15" customHeight="1" x14ac:dyDescent="0.25">
      <c r="B66" s="45" t="s">
        <v>55</v>
      </c>
      <c r="D66" s="2">
        <v>2022</v>
      </c>
      <c r="E66" s="20">
        <f t="shared" ref="E66:E84" si="11">SUM(F66:G66)</f>
        <v>591</v>
      </c>
      <c r="F66" s="15" t="s">
        <v>2</v>
      </c>
      <c r="G66" s="15">
        <v>591</v>
      </c>
      <c r="I66" s="17"/>
    </row>
    <row r="67" spans="1:9" ht="15" customHeight="1" x14ac:dyDescent="0.25">
      <c r="B67" s="45"/>
      <c r="D67" s="2">
        <v>2023</v>
      </c>
      <c r="E67" s="20">
        <f t="shared" si="11"/>
        <v>745</v>
      </c>
      <c r="F67" s="15" t="s">
        <v>2</v>
      </c>
      <c r="G67" s="15">
        <v>745</v>
      </c>
      <c r="I67" s="17"/>
    </row>
    <row r="68" spans="1:9" ht="15" customHeight="1" x14ac:dyDescent="0.25">
      <c r="D68" s="2">
        <v>2024</v>
      </c>
      <c r="E68" s="20">
        <f t="shared" si="11"/>
        <v>955</v>
      </c>
      <c r="F68" s="15" t="s">
        <v>2</v>
      </c>
      <c r="G68" s="15">
        <v>955</v>
      </c>
      <c r="I68" s="17"/>
    </row>
    <row r="69" spans="1:9" ht="8.1" customHeight="1" x14ac:dyDescent="0.25">
      <c r="D69" s="19"/>
      <c r="E69" s="18"/>
      <c r="F69" s="18"/>
      <c r="G69" s="18"/>
      <c r="I69" s="17"/>
    </row>
    <row r="70" spans="1:9" ht="15" customHeight="1" x14ac:dyDescent="0.2">
      <c r="B70" s="44" t="s">
        <v>54</v>
      </c>
      <c r="D70" s="2">
        <v>2022</v>
      </c>
      <c r="E70" s="20">
        <f t="shared" si="11"/>
        <v>45</v>
      </c>
      <c r="F70" s="15" t="s">
        <v>2</v>
      </c>
      <c r="G70" s="15">
        <v>45</v>
      </c>
      <c r="I70" s="17"/>
    </row>
    <row r="71" spans="1:9" ht="15" customHeight="1" x14ac:dyDescent="0.25">
      <c r="B71" s="43" t="s">
        <v>53</v>
      </c>
      <c r="D71" s="2">
        <v>2023</v>
      </c>
      <c r="E71" s="20">
        <f t="shared" si="11"/>
        <v>69</v>
      </c>
      <c r="F71" s="15" t="s">
        <v>2</v>
      </c>
      <c r="G71" s="15">
        <v>69</v>
      </c>
      <c r="I71" s="17"/>
    </row>
    <row r="72" spans="1:9" ht="15" customHeight="1" x14ac:dyDescent="0.25">
      <c r="D72" s="2">
        <v>2024</v>
      </c>
      <c r="E72" s="20">
        <f t="shared" si="11"/>
        <v>83</v>
      </c>
      <c r="F72" s="15" t="s">
        <v>2</v>
      </c>
      <c r="G72" s="15">
        <v>83</v>
      </c>
      <c r="I72" s="17"/>
    </row>
    <row r="73" spans="1:9" ht="8.1" customHeight="1" x14ac:dyDescent="0.25">
      <c r="D73" s="19"/>
      <c r="E73" s="18"/>
      <c r="F73" s="18"/>
      <c r="G73" s="18"/>
      <c r="I73" s="17"/>
    </row>
    <row r="74" spans="1:9" ht="15" customHeight="1" x14ac:dyDescent="0.2">
      <c r="B74" s="44" t="s">
        <v>52</v>
      </c>
      <c r="D74" s="2">
        <v>2022</v>
      </c>
      <c r="E74" s="20">
        <f t="shared" si="11"/>
        <v>27</v>
      </c>
      <c r="F74" s="15" t="s">
        <v>2</v>
      </c>
      <c r="G74" s="15">
        <v>27</v>
      </c>
      <c r="I74" s="17"/>
    </row>
    <row r="75" spans="1:9" ht="15" customHeight="1" x14ac:dyDescent="0.25">
      <c r="B75" s="43" t="s">
        <v>94</v>
      </c>
      <c r="D75" s="2">
        <v>2023</v>
      </c>
      <c r="E75" s="20">
        <f t="shared" si="11"/>
        <v>30</v>
      </c>
      <c r="F75" s="15" t="s">
        <v>2</v>
      </c>
      <c r="G75" s="15">
        <v>30</v>
      </c>
      <c r="I75" s="17"/>
    </row>
    <row r="76" spans="1:9" s="3" customFormat="1" ht="15" customHeight="1" x14ac:dyDescent="0.25">
      <c r="A76" s="1"/>
      <c r="D76" s="2">
        <v>2024</v>
      </c>
      <c r="E76" s="20">
        <f t="shared" si="11"/>
        <v>37</v>
      </c>
      <c r="F76" s="15" t="s">
        <v>2</v>
      </c>
      <c r="G76" s="15">
        <v>37</v>
      </c>
      <c r="H76" s="1"/>
      <c r="I76" s="17"/>
    </row>
    <row r="77" spans="1:9" ht="8.1" customHeight="1" x14ac:dyDescent="0.25">
      <c r="D77" s="19"/>
      <c r="E77" s="18"/>
      <c r="F77" s="18"/>
      <c r="G77" s="18"/>
      <c r="I77" s="17"/>
    </row>
    <row r="78" spans="1:9" ht="15" customHeight="1" x14ac:dyDescent="0.2">
      <c r="A78" s="3"/>
      <c r="B78" s="44" t="s">
        <v>51</v>
      </c>
      <c r="D78" s="2">
        <v>2022</v>
      </c>
      <c r="E78" s="20">
        <f t="shared" si="11"/>
        <v>15</v>
      </c>
      <c r="F78" s="15" t="s">
        <v>2</v>
      </c>
      <c r="G78" s="15">
        <v>15</v>
      </c>
      <c r="I78" s="17"/>
    </row>
    <row r="79" spans="1:9" ht="15" customHeight="1" x14ac:dyDescent="0.25">
      <c r="B79" s="43" t="s">
        <v>50</v>
      </c>
      <c r="D79" s="2">
        <v>2023</v>
      </c>
      <c r="E79" s="20">
        <f t="shared" si="11"/>
        <v>18</v>
      </c>
      <c r="F79" s="15" t="s">
        <v>2</v>
      </c>
      <c r="G79" s="15">
        <v>18</v>
      </c>
      <c r="I79" s="17"/>
    </row>
    <row r="80" spans="1:9" ht="15" customHeight="1" x14ac:dyDescent="0.25">
      <c r="D80" s="2">
        <v>2024</v>
      </c>
      <c r="E80" s="20">
        <f t="shared" si="11"/>
        <v>28</v>
      </c>
      <c r="F80" s="15" t="s">
        <v>2</v>
      </c>
      <c r="G80" s="15">
        <v>28</v>
      </c>
      <c r="I80" s="17"/>
    </row>
    <row r="81" spans="1:9" ht="8.1" customHeight="1" x14ac:dyDescent="0.25">
      <c r="D81" s="19"/>
      <c r="E81" s="18"/>
      <c r="F81" s="18"/>
      <c r="G81" s="18"/>
      <c r="I81" s="17"/>
    </row>
    <row r="82" spans="1:9" ht="15" customHeight="1" x14ac:dyDescent="0.2">
      <c r="B82" s="42" t="s">
        <v>49</v>
      </c>
      <c r="D82" s="2">
        <v>2022</v>
      </c>
      <c r="E82" s="20">
        <f t="shared" si="11"/>
        <v>21</v>
      </c>
      <c r="F82" s="15" t="s">
        <v>2</v>
      </c>
      <c r="G82" s="15">
        <v>21</v>
      </c>
      <c r="I82" s="17"/>
    </row>
    <row r="83" spans="1:9" ht="15" customHeight="1" x14ac:dyDescent="0.25">
      <c r="B83" s="41" t="s">
        <v>48</v>
      </c>
      <c r="D83" s="2">
        <v>2023</v>
      </c>
      <c r="E83" s="20">
        <f t="shared" si="11"/>
        <v>37</v>
      </c>
      <c r="F83" s="15" t="s">
        <v>2</v>
      </c>
      <c r="G83" s="15">
        <v>37</v>
      </c>
      <c r="I83" s="17"/>
    </row>
    <row r="84" spans="1:9" ht="15" customHeight="1" x14ac:dyDescent="0.25">
      <c r="D84" s="2">
        <v>2024</v>
      </c>
      <c r="E84" s="20">
        <f t="shared" si="11"/>
        <v>46</v>
      </c>
      <c r="F84" s="15" t="s">
        <v>2</v>
      </c>
      <c r="G84" s="15">
        <v>46</v>
      </c>
      <c r="I84" s="17"/>
    </row>
    <row r="85" spans="1:9" ht="8.1" customHeight="1" thickBot="1" x14ac:dyDescent="0.3">
      <c r="A85" s="11"/>
      <c r="B85" s="13"/>
      <c r="C85" s="13"/>
      <c r="D85" s="12"/>
      <c r="E85" s="12"/>
      <c r="F85" s="12"/>
      <c r="G85" s="12"/>
      <c r="H85" s="11"/>
    </row>
    <row r="86" spans="1:9" s="9" customFormat="1" x14ac:dyDescent="0.25">
      <c r="A86" s="4"/>
      <c r="B86" s="7"/>
      <c r="C86" s="7"/>
      <c r="D86" s="6"/>
      <c r="E86" s="6"/>
      <c r="F86" s="6"/>
      <c r="G86" s="6"/>
      <c r="H86" s="10" t="s">
        <v>1</v>
      </c>
    </row>
    <row r="87" spans="1:9" s="4" customFormat="1" x14ac:dyDescent="0.25">
      <c r="A87" s="8"/>
      <c r="B87" s="7"/>
      <c r="C87" s="7"/>
      <c r="D87" s="6"/>
      <c r="E87" s="6"/>
      <c r="F87" s="6"/>
      <c r="G87" s="6"/>
      <c r="H87" s="5" t="s">
        <v>0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0F75-0A3D-41E5-BA1A-80FFB971DE1B}">
  <sheetPr codeName="Sheet8"/>
  <dimension ref="A1:N84"/>
  <sheetViews>
    <sheetView showGridLines="0" view="pageBreakPreview" topLeftCell="A7" zoomScaleNormal="90" zoomScaleSheetLayoutView="100" workbookViewId="0">
      <selection activeCell="C12" sqref="C12:H12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2" customWidth="1"/>
    <col min="6" max="6" width="2.140625" style="2" customWidth="1"/>
    <col min="7" max="9" width="15.85546875" style="2" customWidth="1"/>
    <col min="10" max="10" width="2.140625" style="1" customWidth="1"/>
    <col min="11" max="16384" width="9.140625" style="1"/>
  </cols>
  <sheetData>
    <row r="1" spans="1:13" ht="12" customHeight="1" x14ac:dyDescent="0.25">
      <c r="J1" s="40"/>
    </row>
    <row r="2" spans="1:13" ht="12" customHeight="1" x14ac:dyDescent="0.25">
      <c r="J2" s="40"/>
      <c r="K2" s="39"/>
      <c r="L2" s="39"/>
      <c r="M2" s="39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5" customFormat="1" ht="15" customHeight="1" x14ac:dyDescent="0.25">
      <c r="B11" s="38" t="s">
        <v>146</v>
      </c>
      <c r="C11" s="36" t="s">
        <v>179</v>
      </c>
      <c r="D11" s="37"/>
      <c r="E11" s="37"/>
      <c r="F11" s="37"/>
      <c r="G11" s="37"/>
      <c r="H11" s="37"/>
      <c r="I11" s="37"/>
      <c r="J11" s="36"/>
    </row>
    <row r="12" spans="1:13" s="31" customFormat="1" ht="16.5" customHeight="1" x14ac:dyDescent="0.25">
      <c r="B12" s="34" t="s">
        <v>147</v>
      </c>
      <c r="C12" s="77" t="s">
        <v>171</v>
      </c>
      <c r="D12" s="77"/>
      <c r="E12" s="77"/>
      <c r="F12" s="77"/>
      <c r="G12" s="77"/>
      <c r="H12" s="77"/>
      <c r="I12" s="32"/>
    </row>
    <row r="13" spans="1:13" ht="8.1" customHeight="1" thickBot="1" x14ac:dyDescent="0.3"/>
    <row r="14" spans="1:13" ht="4.5" customHeight="1" thickTop="1" x14ac:dyDescent="0.25">
      <c r="A14" s="46"/>
      <c r="B14" s="47"/>
      <c r="C14" s="47"/>
      <c r="D14" s="48"/>
      <c r="E14" s="48"/>
      <c r="F14" s="48"/>
      <c r="G14" s="48"/>
      <c r="H14" s="48"/>
      <c r="I14" s="48"/>
      <c r="J14" s="46"/>
    </row>
    <row r="15" spans="1:13" ht="15" customHeight="1" x14ac:dyDescent="0.25">
      <c r="A15" s="49"/>
      <c r="B15" s="50" t="s">
        <v>27</v>
      </c>
      <c r="C15" s="51"/>
      <c r="D15" s="52" t="s">
        <v>26</v>
      </c>
      <c r="E15" s="53" t="s">
        <v>61</v>
      </c>
      <c r="F15" s="54"/>
      <c r="G15" s="74" t="s">
        <v>60</v>
      </c>
      <c r="H15" s="74"/>
      <c r="I15" s="74"/>
      <c r="J15" s="49"/>
    </row>
    <row r="16" spans="1:13" ht="15" customHeight="1" x14ac:dyDescent="0.25">
      <c r="A16" s="49"/>
      <c r="B16" s="55" t="s">
        <v>25</v>
      </c>
      <c r="C16" s="51"/>
      <c r="D16" s="56" t="s">
        <v>24</v>
      </c>
      <c r="E16" s="57" t="s">
        <v>62</v>
      </c>
      <c r="F16" s="58"/>
      <c r="G16" s="75" t="s">
        <v>126</v>
      </c>
      <c r="H16" s="75"/>
      <c r="I16" s="75"/>
      <c r="J16" s="49"/>
    </row>
    <row r="17" spans="1:13" ht="15" customHeight="1" x14ac:dyDescent="0.25">
      <c r="A17" s="49"/>
      <c r="B17" s="55"/>
      <c r="C17" s="51"/>
      <c r="D17" s="56"/>
      <c r="E17" s="53"/>
      <c r="F17" s="53"/>
      <c r="G17" s="53" t="s">
        <v>23</v>
      </c>
      <c r="H17" s="53" t="s">
        <v>22</v>
      </c>
      <c r="I17" s="53" t="s">
        <v>21</v>
      </c>
      <c r="J17" s="49"/>
    </row>
    <row r="18" spans="1:13" ht="15" customHeight="1" x14ac:dyDescent="0.25">
      <c r="A18" s="49"/>
      <c r="B18" s="55"/>
      <c r="C18" s="51"/>
      <c r="D18" s="56"/>
      <c r="E18" s="57"/>
      <c r="F18" s="57"/>
      <c r="G18" s="57" t="s">
        <v>20</v>
      </c>
      <c r="H18" s="57" t="s">
        <v>19</v>
      </c>
      <c r="I18" s="57" t="s">
        <v>18</v>
      </c>
      <c r="J18" s="49"/>
    </row>
    <row r="19" spans="1:13" s="14" customFormat="1" ht="8.1" customHeight="1" x14ac:dyDescent="0.25">
      <c r="A19" s="59"/>
      <c r="B19" s="60"/>
      <c r="C19" s="59"/>
      <c r="D19" s="61"/>
      <c r="E19" s="61"/>
      <c r="F19" s="61"/>
      <c r="G19" s="61"/>
      <c r="H19" s="61"/>
      <c r="I19" s="61"/>
      <c r="J19" s="59"/>
    </row>
    <row r="20" spans="1:13" ht="8.1" customHeight="1" x14ac:dyDescent="0.25">
      <c r="A20" s="14"/>
      <c r="B20" s="28"/>
      <c r="C20" s="28"/>
      <c r="D20" s="30"/>
      <c r="E20" s="30"/>
      <c r="F20" s="30"/>
      <c r="G20" s="30"/>
      <c r="H20" s="30"/>
      <c r="I20" s="30"/>
      <c r="J20" s="14"/>
      <c r="K20" s="29"/>
      <c r="L20" s="29"/>
      <c r="M20" s="29"/>
    </row>
    <row r="21" spans="1:13" ht="15" customHeight="1" x14ac:dyDescent="0.25">
      <c r="A21" s="14"/>
      <c r="B21" s="28" t="s">
        <v>17</v>
      </c>
      <c r="C21" s="27"/>
      <c r="D21" s="24">
        <v>2022</v>
      </c>
      <c r="E21" s="25">
        <f>SUM(E25,E29,E33,E37,E41,E45,E49,E53,E57,E61,E65,E69,E73,E77)</f>
        <v>1191</v>
      </c>
      <c r="F21" s="23"/>
      <c r="G21" s="25">
        <f>SUM(G25,G29,G33,G37,G41,G45,G49,G53,G57,G61,G65,G69,G73,G77)</f>
        <v>1202</v>
      </c>
      <c r="H21" s="25" t="s">
        <v>2</v>
      </c>
      <c r="I21" s="25">
        <f t="shared" ref="I21" si="0">SUM(I25,I29,I33,I37,I41,I45,I49,I53,I57,I61,I65,I69,I73,I77)</f>
        <v>1202</v>
      </c>
      <c r="J21" s="14"/>
    </row>
    <row r="22" spans="1:13" ht="15" customHeight="1" x14ac:dyDescent="0.25">
      <c r="B22" s="26"/>
      <c r="C22" s="26"/>
      <c r="D22" s="24">
        <v>2023</v>
      </c>
      <c r="E22" s="25">
        <f t="shared" ref="E22:E23" si="1">SUM(E26,E30,E34,E38,E42,E46,E50,E54,E58,E62,E66,E70,E74,E78)</f>
        <v>1397</v>
      </c>
      <c r="F22" s="23"/>
      <c r="G22" s="25">
        <f t="shared" ref="G22:I23" si="2">SUM(G26,G30,G34,G38,G42,G46,G50,G54,G58,G62,G66,G70,G74,G78)</f>
        <v>1413</v>
      </c>
      <c r="H22" s="25" t="s">
        <v>2</v>
      </c>
      <c r="I22" s="25">
        <f t="shared" si="2"/>
        <v>1413</v>
      </c>
    </row>
    <row r="23" spans="1:13" ht="15" customHeight="1" x14ac:dyDescent="0.25">
      <c r="B23" s="26"/>
      <c r="C23" s="26"/>
      <c r="D23" s="24">
        <v>2024</v>
      </c>
      <c r="E23" s="25">
        <f t="shared" si="1"/>
        <v>1595</v>
      </c>
      <c r="F23" s="23"/>
      <c r="G23" s="25">
        <f t="shared" si="2"/>
        <v>1602</v>
      </c>
      <c r="H23" s="25" t="s">
        <v>2</v>
      </c>
      <c r="I23" s="25">
        <f t="shared" si="2"/>
        <v>1602</v>
      </c>
      <c r="K23" s="17"/>
    </row>
    <row r="24" spans="1:13" ht="8.1" customHeight="1" x14ac:dyDescent="0.25">
      <c r="D24" s="24"/>
      <c r="E24" s="23"/>
      <c r="F24" s="23"/>
      <c r="G24" s="23"/>
      <c r="H24" s="23"/>
      <c r="I24" s="23"/>
      <c r="K24" s="17"/>
    </row>
    <row r="25" spans="1:13" ht="15" customHeight="1" x14ac:dyDescent="0.25">
      <c r="B25" s="3" t="s">
        <v>16</v>
      </c>
      <c r="D25" s="2">
        <v>2022</v>
      </c>
      <c r="E25" s="15">
        <v>109</v>
      </c>
      <c r="F25" s="15"/>
      <c r="G25" s="20">
        <f t="shared" ref="G25:G27" si="3">SUM(H25:I25)</f>
        <v>109</v>
      </c>
      <c r="H25" s="15" t="s">
        <v>2</v>
      </c>
      <c r="I25" s="15">
        <v>109</v>
      </c>
      <c r="K25" s="17"/>
    </row>
    <row r="26" spans="1:13" ht="15" customHeight="1" x14ac:dyDescent="0.25">
      <c r="D26" s="2">
        <v>2023</v>
      </c>
      <c r="E26" s="15">
        <v>137</v>
      </c>
      <c r="F26" s="15"/>
      <c r="G26" s="20">
        <f t="shared" si="3"/>
        <v>137</v>
      </c>
      <c r="H26" s="15" t="s">
        <v>2</v>
      </c>
      <c r="I26" s="15">
        <v>137</v>
      </c>
      <c r="K26" s="17"/>
    </row>
    <row r="27" spans="1:13" ht="15" customHeight="1" x14ac:dyDescent="0.25">
      <c r="D27" s="2">
        <v>2024</v>
      </c>
      <c r="E27" s="15">
        <v>198</v>
      </c>
      <c r="F27" s="15"/>
      <c r="G27" s="20">
        <f t="shared" si="3"/>
        <v>198</v>
      </c>
      <c r="H27" s="15" t="s">
        <v>2</v>
      </c>
      <c r="I27" s="15">
        <v>198</v>
      </c>
      <c r="K27" s="17"/>
    </row>
    <row r="28" spans="1:13" ht="8.1" customHeight="1" x14ac:dyDescent="0.25">
      <c r="D28" s="19"/>
      <c r="E28" s="18"/>
      <c r="F28" s="18"/>
      <c r="G28" s="18"/>
      <c r="H28" s="18"/>
      <c r="I28" s="18"/>
      <c r="K28" s="17"/>
    </row>
    <row r="29" spans="1:13" ht="15" customHeight="1" x14ac:dyDescent="0.25">
      <c r="B29" s="3" t="s">
        <v>15</v>
      </c>
      <c r="D29" s="2">
        <v>2022</v>
      </c>
      <c r="E29" s="15">
        <v>119</v>
      </c>
      <c r="F29" s="15"/>
      <c r="G29" s="20">
        <f t="shared" ref="G29:G79" si="4">SUM(H29:I29)</f>
        <v>119</v>
      </c>
      <c r="H29" s="15" t="s">
        <v>2</v>
      </c>
      <c r="I29" s="15">
        <v>119</v>
      </c>
      <c r="K29" s="17"/>
    </row>
    <row r="30" spans="1:13" ht="15" customHeight="1" x14ac:dyDescent="0.25">
      <c r="D30" s="2">
        <v>2023</v>
      </c>
      <c r="E30" s="15">
        <v>139</v>
      </c>
      <c r="F30" s="15"/>
      <c r="G30" s="20">
        <f t="shared" si="4"/>
        <v>139</v>
      </c>
      <c r="H30" s="15" t="s">
        <v>2</v>
      </c>
      <c r="I30" s="15">
        <v>139</v>
      </c>
      <c r="K30" s="17"/>
    </row>
    <row r="31" spans="1:13" ht="15" customHeight="1" x14ac:dyDescent="0.25">
      <c r="D31" s="2">
        <v>2024</v>
      </c>
      <c r="E31" s="15">
        <v>126</v>
      </c>
      <c r="F31" s="15"/>
      <c r="G31" s="20">
        <f t="shared" si="4"/>
        <v>126</v>
      </c>
      <c r="H31" s="15" t="s">
        <v>2</v>
      </c>
      <c r="I31" s="15">
        <v>126</v>
      </c>
      <c r="K31" s="17"/>
    </row>
    <row r="32" spans="1:13" ht="8.1" customHeight="1" x14ac:dyDescent="0.25">
      <c r="D32" s="19"/>
      <c r="E32" s="18"/>
      <c r="F32" s="18"/>
      <c r="G32" s="18"/>
      <c r="H32" s="18"/>
      <c r="I32" s="18"/>
      <c r="K32" s="17"/>
    </row>
    <row r="33" spans="1:11" ht="15" customHeight="1" x14ac:dyDescent="0.25">
      <c r="B33" s="3" t="s">
        <v>14</v>
      </c>
      <c r="D33" s="2">
        <v>2022</v>
      </c>
      <c r="E33" s="15">
        <v>69</v>
      </c>
      <c r="F33" s="15"/>
      <c r="G33" s="20">
        <f t="shared" si="4"/>
        <v>69</v>
      </c>
      <c r="H33" s="15" t="s">
        <v>2</v>
      </c>
      <c r="I33" s="15">
        <v>69</v>
      </c>
      <c r="K33" s="17"/>
    </row>
    <row r="34" spans="1:11" ht="15" customHeight="1" x14ac:dyDescent="0.25">
      <c r="D34" s="2">
        <v>2023</v>
      </c>
      <c r="E34" s="15">
        <v>90</v>
      </c>
      <c r="F34" s="15"/>
      <c r="G34" s="20">
        <f t="shared" si="4"/>
        <v>90</v>
      </c>
      <c r="H34" s="15" t="s">
        <v>2</v>
      </c>
      <c r="I34" s="15">
        <v>90</v>
      </c>
      <c r="K34" s="17"/>
    </row>
    <row r="35" spans="1:11" ht="15" customHeight="1" x14ac:dyDescent="0.25">
      <c r="D35" s="2">
        <v>2024</v>
      </c>
      <c r="E35" s="15">
        <v>128</v>
      </c>
      <c r="F35" s="15"/>
      <c r="G35" s="20">
        <f t="shared" si="4"/>
        <v>128</v>
      </c>
      <c r="H35" s="15" t="s">
        <v>2</v>
      </c>
      <c r="I35" s="15">
        <v>128</v>
      </c>
      <c r="K35" s="17"/>
    </row>
    <row r="36" spans="1:11" ht="8.1" customHeight="1" x14ac:dyDescent="0.25">
      <c r="D36" s="19"/>
      <c r="E36" s="18"/>
      <c r="F36" s="18"/>
      <c r="G36" s="18"/>
      <c r="H36" s="18"/>
      <c r="I36" s="18"/>
      <c r="K36" s="17"/>
    </row>
    <row r="37" spans="1:11" ht="15" customHeight="1" x14ac:dyDescent="0.25">
      <c r="B37" s="3" t="s">
        <v>13</v>
      </c>
      <c r="D37" s="2">
        <v>2022</v>
      </c>
      <c r="E37" s="15">
        <v>38</v>
      </c>
      <c r="F37" s="15"/>
      <c r="G37" s="20">
        <f t="shared" si="4"/>
        <v>38</v>
      </c>
      <c r="H37" s="15" t="s">
        <v>2</v>
      </c>
      <c r="I37" s="15">
        <v>38</v>
      </c>
      <c r="K37" s="17"/>
    </row>
    <row r="38" spans="1:11" ht="15" customHeight="1" x14ac:dyDescent="0.25">
      <c r="D38" s="2">
        <v>2023</v>
      </c>
      <c r="E38" s="15">
        <v>57</v>
      </c>
      <c r="F38" s="15"/>
      <c r="G38" s="20">
        <f t="shared" si="4"/>
        <v>57</v>
      </c>
      <c r="H38" s="15" t="s">
        <v>2</v>
      </c>
      <c r="I38" s="15">
        <v>57</v>
      </c>
      <c r="K38" s="17"/>
    </row>
    <row r="39" spans="1:11" s="3" customFormat="1" ht="15" customHeight="1" x14ac:dyDescent="0.25">
      <c r="A39" s="1"/>
      <c r="D39" s="2">
        <v>2024</v>
      </c>
      <c r="E39" s="15">
        <v>54</v>
      </c>
      <c r="F39" s="15"/>
      <c r="G39" s="20">
        <f t="shared" si="4"/>
        <v>54</v>
      </c>
      <c r="H39" s="15" t="s">
        <v>2</v>
      </c>
      <c r="I39" s="15">
        <v>54</v>
      </c>
      <c r="J39" s="1"/>
      <c r="K39" s="17"/>
    </row>
    <row r="40" spans="1:11" ht="8.1" customHeight="1" x14ac:dyDescent="0.25">
      <c r="D40" s="19"/>
      <c r="E40" s="18"/>
      <c r="F40" s="18"/>
      <c r="G40" s="18"/>
      <c r="H40" s="18"/>
      <c r="I40" s="18"/>
      <c r="K40" s="17"/>
    </row>
    <row r="41" spans="1:11" ht="15" customHeight="1" x14ac:dyDescent="0.25">
      <c r="A41" s="3"/>
      <c r="B41" s="3" t="s">
        <v>12</v>
      </c>
      <c r="D41" s="2">
        <v>2022</v>
      </c>
      <c r="E41" s="15">
        <v>48</v>
      </c>
      <c r="F41" s="15"/>
      <c r="G41" s="20">
        <f t="shared" si="4"/>
        <v>48</v>
      </c>
      <c r="H41" s="15" t="s">
        <v>2</v>
      </c>
      <c r="I41" s="15">
        <v>48</v>
      </c>
      <c r="K41" s="17"/>
    </row>
    <row r="42" spans="1:11" ht="15" customHeight="1" x14ac:dyDescent="0.25">
      <c r="D42" s="2">
        <v>2023</v>
      </c>
      <c r="E42" s="15">
        <v>46</v>
      </c>
      <c r="F42" s="15"/>
      <c r="G42" s="20">
        <f t="shared" si="4"/>
        <v>46</v>
      </c>
      <c r="H42" s="15" t="s">
        <v>2</v>
      </c>
      <c r="I42" s="15">
        <v>46</v>
      </c>
      <c r="K42" s="17"/>
    </row>
    <row r="43" spans="1:11" ht="15" customHeight="1" x14ac:dyDescent="0.25">
      <c r="D43" s="2">
        <v>2024</v>
      </c>
      <c r="E43" s="15">
        <v>49</v>
      </c>
      <c r="F43" s="15"/>
      <c r="G43" s="20">
        <f t="shared" si="4"/>
        <v>49</v>
      </c>
      <c r="H43" s="15" t="s">
        <v>2</v>
      </c>
      <c r="I43" s="15">
        <v>49</v>
      </c>
      <c r="K43" s="17"/>
    </row>
    <row r="44" spans="1:11" ht="8.1" customHeight="1" x14ac:dyDescent="0.25">
      <c r="D44" s="19"/>
      <c r="E44" s="18"/>
      <c r="F44" s="18"/>
      <c r="G44" s="18"/>
      <c r="H44" s="18"/>
      <c r="I44" s="18"/>
      <c r="K44" s="17"/>
    </row>
    <row r="45" spans="1:11" ht="15" customHeight="1" x14ac:dyDescent="0.25">
      <c r="B45" s="3" t="s">
        <v>11</v>
      </c>
      <c r="D45" s="2">
        <v>2022</v>
      </c>
      <c r="E45" s="15">
        <v>73</v>
      </c>
      <c r="F45" s="15"/>
      <c r="G45" s="20">
        <f t="shared" si="4"/>
        <v>73</v>
      </c>
      <c r="H45" s="15" t="s">
        <v>2</v>
      </c>
      <c r="I45" s="15">
        <v>73</v>
      </c>
      <c r="K45" s="17"/>
    </row>
    <row r="46" spans="1:11" ht="15" customHeight="1" x14ac:dyDescent="0.25">
      <c r="D46" s="2">
        <v>2023</v>
      </c>
      <c r="E46" s="15">
        <v>87</v>
      </c>
      <c r="F46" s="15"/>
      <c r="G46" s="20">
        <f t="shared" si="4"/>
        <v>87</v>
      </c>
      <c r="H46" s="15" t="s">
        <v>2</v>
      </c>
      <c r="I46" s="15">
        <v>87</v>
      </c>
      <c r="K46" s="17"/>
    </row>
    <row r="47" spans="1:11" ht="15" customHeight="1" x14ac:dyDescent="0.25">
      <c r="D47" s="2">
        <v>2024</v>
      </c>
      <c r="E47" s="15">
        <v>69</v>
      </c>
      <c r="F47" s="15"/>
      <c r="G47" s="20">
        <f t="shared" si="4"/>
        <v>69</v>
      </c>
      <c r="H47" s="15" t="s">
        <v>2</v>
      </c>
      <c r="I47" s="15">
        <v>69</v>
      </c>
      <c r="K47" s="17"/>
    </row>
    <row r="48" spans="1:11" ht="8.1" customHeight="1" x14ac:dyDescent="0.25">
      <c r="D48" s="19"/>
      <c r="E48" s="18"/>
      <c r="F48" s="18"/>
      <c r="G48" s="18"/>
      <c r="H48" s="18"/>
      <c r="I48" s="18"/>
      <c r="K48" s="17"/>
    </row>
    <row r="49" spans="2:14" ht="15" customHeight="1" x14ac:dyDescent="0.25">
      <c r="B49" s="3" t="s">
        <v>10</v>
      </c>
      <c r="D49" s="2">
        <v>2022</v>
      </c>
      <c r="E49" s="15">
        <v>71</v>
      </c>
      <c r="F49" s="15"/>
      <c r="G49" s="20">
        <f t="shared" si="4"/>
        <v>71</v>
      </c>
      <c r="H49" s="15" t="s">
        <v>2</v>
      </c>
      <c r="I49" s="15">
        <v>71</v>
      </c>
      <c r="K49" s="17"/>
    </row>
    <row r="50" spans="2:14" ht="15" customHeight="1" x14ac:dyDescent="0.25">
      <c r="D50" s="2">
        <v>2023</v>
      </c>
      <c r="E50" s="15">
        <v>81</v>
      </c>
      <c r="F50" s="15"/>
      <c r="G50" s="20">
        <f t="shared" si="4"/>
        <v>81</v>
      </c>
      <c r="H50" s="15" t="s">
        <v>2</v>
      </c>
      <c r="I50" s="15">
        <v>81</v>
      </c>
      <c r="K50" s="17"/>
    </row>
    <row r="51" spans="2:14" ht="15" customHeight="1" x14ac:dyDescent="0.25">
      <c r="D51" s="2">
        <v>2024</v>
      </c>
      <c r="E51" s="15">
        <v>115</v>
      </c>
      <c r="F51" s="15"/>
      <c r="G51" s="20">
        <f t="shared" si="4"/>
        <v>115</v>
      </c>
      <c r="H51" s="15" t="s">
        <v>2</v>
      </c>
      <c r="I51" s="15">
        <v>115</v>
      </c>
      <c r="K51" s="17"/>
    </row>
    <row r="52" spans="2:14" ht="8.1" customHeight="1" x14ac:dyDescent="0.25">
      <c r="D52" s="19"/>
      <c r="E52" s="18"/>
      <c r="F52" s="18"/>
      <c r="G52" s="18"/>
      <c r="H52" s="18"/>
      <c r="I52" s="18"/>
      <c r="K52" s="17"/>
    </row>
    <row r="53" spans="2:14" ht="15" customHeight="1" x14ac:dyDescent="0.25">
      <c r="B53" s="3" t="s">
        <v>9</v>
      </c>
      <c r="D53" s="2">
        <v>2022</v>
      </c>
      <c r="E53" s="15">
        <v>24</v>
      </c>
      <c r="F53" s="15"/>
      <c r="G53" s="20">
        <f t="shared" si="4"/>
        <v>24</v>
      </c>
      <c r="H53" s="15" t="s">
        <v>2</v>
      </c>
      <c r="I53" s="15">
        <v>24</v>
      </c>
      <c r="K53" s="17"/>
    </row>
    <row r="54" spans="2:14" ht="15" customHeight="1" x14ac:dyDescent="0.25">
      <c r="D54" s="2">
        <v>2023</v>
      </c>
      <c r="E54" s="15">
        <v>22</v>
      </c>
      <c r="F54" s="15"/>
      <c r="G54" s="20">
        <f t="shared" si="4"/>
        <v>22</v>
      </c>
      <c r="H54" s="15" t="s">
        <v>2</v>
      </c>
      <c r="I54" s="15">
        <v>22</v>
      </c>
      <c r="K54" s="17"/>
    </row>
    <row r="55" spans="2:14" ht="15" customHeight="1" x14ac:dyDescent="0.25">
      <c r="D55" s="2">
        <v>2024</v>
      </c>
      <c r="E55" s="15">
        <v>27</v>
      </c>
      <c r="F55" s="15"/>
      <c r="G55" s="20">
        <f t="shared" si="4"/>
        <v>27</v>
      </c>
      <c r="H55" s="15" t="s">
        <v>2</v>
      </c>
      <c r="I55" s="15">
        <v>27</v>
      </c>
      <c r="K55" s="17"/>
    </row>
    <row r="56" spans="2:14" ht="8.1" customHeight="1" x14ac:dyDescent="0.25">
      <c r="D56" s="19"/>
      <c r="E56" s="18"/>
      <c r="F56" s="18"/>
      <c r="G56" s="18"/>
      <c r="H56" s="18"/>
      <c r="I56" s="18"/>
      <c r="K56" s="17"/>
    </row>
    <row r="57" spans="2:14" ht="15" customHeight="1" x14ac:dyDescent="0.25">
      <c r="B57" s="3" t="s">
        <v>8</v>
      </c>
      <c r="D57" s="2">
        <v>2022</v>
      </c>
      <c r="E57" s="15">
        <v>82</v>
      </c>
      <c r="F57" s="15"/>
      <c r="G57" s="20">
        <f t="shared" si="4"/>
        <v>82</v>
      </c>
      <c r="H57" s="15" t="s">
        <v>2</v>
      </c>
      <c r="I57" s="15">
        <v>82</v>
      </c>
      <c r="K57" s="17"/>
    </row>
    <row r="58" spans="2:14" ht="15" customHeight="1" x14ac:dyDescent="0.25">
      <c r="D58" s="2">
        <v>2023</v>
      </c>
      <c r="E58" s="15">
        <v>66</v>
      </c>
      <c r="F58" s="15"/>
      <c r="G58" s="20">
        <f t="shared" si="4"/>
        <v>66</v>
      </c>
      <c r="H58" s="15" t="s">
        <v>2</v>
      </c>
      <c r="I58" s="15">
        <v>66</v>
      </c>
      <c r="K58" s="17"/>
    </row>
    <row r="59" spans="2:14" ht="15" customHeight="1" x14ac:dyDescent="0.25">
      <c r="D59" s="2">
        <v>2024</v>
      </c>
      <c r="E59" s="15">
        <v>68</v>
      </c>
      <c r="F59" s="15"/>
      <c r="G59" s="20">
        <f t="shared" si="4"/>
        <v>68</v>
      </c>
      <c r="H59" s="15" t="s">
        <v>2</v>
      </c>
      <c r="I59" s="15">
        <v>68</v>
      </c>
      <c r="K59" s="17"/>
    </row>
    <row r="60" spans="2:14" ht="8.1" customHeight="1" x14ac:dyDescent="0.25">
      <c r="D60" s="19"/>
      <c r="E60" s="18"/>
      <c r="F60" s="18"/>
      <c r="G60" s="18"/>
      <c r="H60" s="18"/>
      <c r="I60" s="18"/>
      <c r="K60" s="17"/>
    </row>
    <row r="61" spans="2:14" ht="15" customHeight="1" x14ac:dyDescent="0.25">
      <c r="B61" s="3" t="s">
        <v>7</v>
      </c>
      <c r="D61" s="2">
        <v>2022</v>
      </c>
      <c r="E61" s="15">
        <v>127</v>
      </c>
      <c r="F61" s="15"/>
      <c r="G61" s="20">
        <f t="shared" si="4"/>
        <v>131</v>
      </c>
      <c r="H61" s="15" t="s">
        <v>2</v>
      </c>
      <c r="I61" s="15">
        <v>131</v>
      </c>
      <c r="K61" s="17"/>
      <c r="L61" s="18"/>
      <c r="M61" s="21"/>
      <c r="N61" s="22"/>
    </row>
    <row r="62" spans="2:14" ht="15" customHeight="1" x14ac:dyDescent="0.25">
      <c r="D62" s="2">
        <v>2023</v>
      </c>
      <c r="E62" s="15">
        <v>160</v>
      </c>
      <c r="F62" s="15"/>
      <c r="G62" s="20">
        <f t="shared" si="4"/>
        <v>163</v>
      </c>
      <c r="H62" s="15" t="s">
        <v>2</v>
      </c>
      <c r="I62" s="15">
        <v>163</v>
      </c>
      <c r="K62" s="17"/>
      <c r="L62" s="18"/>
      <c r="M62" s="21"/>
      <c r="N62" s="21"/>
    </row>
    <row r="63" spans="2:14" ht="15" customHeight="1" x14ac:dyDescent="0.25">
      <c r="D63" s="2">
        <v>2024</v>
      </c>
      <c r="E63" s="15">
        <v>207</v>
      </c>
      <c r="F63" s="15"/>
      <c r="G63" s="20">
        <f t="shared" si="4"/>
        <v>210</v>
      </c>
      <c r="H63" s="15" t="s">
        <v>2</v>
      </c>
      <c r="I63" s="15">
        <v>210</v>
      </c>
      <c r="K63" s="17"/>
    </row>
    <row r="64" spans="2:14" ht="8.1" customHeight="1" x14ac:dyDescent="0.25">
      <c r="D64" s="19"/>
      <c r="E64" s="18"/>
      <c r="F64" s="18"/>
      <c r="G64" s="18"/>
      <c r="H64" s="18"/>
      <c r="I64" s="18"/>
      <c r="K64" s="17"/>
    </row>
    <row r="65" spans="1:11" ht="15" customHeight="1" x14ac:dyDescent="0.25">
      <c r="B65" s="3" t="s">
        <v>6</v>
      </c>
      <c r="D65" s="2">
        <v>2022</v>
      </c>
      <c r="E65" s="15">
        <v>87</v>
      </c>
      <c r="F65" s="15"/>
      <c r="G65" s="20">
        <f t="shared" si="4"/>
        <v>87</v>
      </c>
      <c r="H65" s="15" t="s">
        <v>2</v>
      </c>
      <c r="I65" s="15">
        <v>87</v>
      </c>
      <c r="K65" s="17"/>
    </row>
    <row r="66" spans="1:11" ht="15" customHeight="1" x14ac:dyDescent="0.25">
      <c r="D66" s="2">
        <v>2023</v>
      </c>
      <c r="E66" s="15">
        <v>93</v>
      </c>
      <c r="F66" s="15"/>
      <c r="G66" s="20">
        <f t="shared" si="4"/>
        <v>100</v>
      </c>
      <c r="H66" s="15" t="s">
        <v>2</v>
      </c>
      <c r="I66" s="15">
        <v>100</v>
      </c>
      <c r="K66" s="17"/>
    </row>
    <row r="67" spans="1:11" ht="15" customHeight="1" x14ac:dyDescent="0.25">
      <c r="D67" s="2">
        <v>2024</v>
      </c>
      <c r="E67" s="15">
        <v>117</v>
      </c>
      <c r="F67" s="15"/>
      <c r="G67" s="20">
        <f t="shared" si="4"/>
        <v>117</v>
      </c>
      <c r="H67" s="15" t="s">
        <v>2</v>
      </c>
      <c r="I67" s="15">
        <v>117</v>
      </c>
      <c r="K67" s="17"/>
    </row>
    <row r="68" spans="1:11" ht="8.1" customHeight="1" x14ac:dyDescent="0.25">
      <c r="D68" s="19"/>
      <c r="E68" s="18"/>
      <c r="F68" s="18"/>
      <c r="G68" s="18"/>
      <c r="H68" s="18"/>
      <c r="I68" s="18"/>
      <c r="K68" s="17"/>
    </row>
    <row r="69" spans="1:11" ht="15" customHeight="1" x14ac:dyDescent="0.25">
      <c r="B69" s="3" t="s">
        <v>5</v>
      </c>
      <c r="D69" s="2">
        <v>2022</v>
      </c>
      <c r="E69" s="20">
        <v>244</v>
      </c>
      <c r="F69" s="15"/>
      <c r="G69" s="20">
        <f t="shared" si="4"/>
        <v>248</v>
      </c>
      <c r="H69" s="15" t="s">
        <v>2</v>
      </c>
      <c r="I69" s="15">
        <v>248</v>
      </c>
      <c r="K69" s="17"/>
    </row>
    <row r="70" spans="1:11" ht="15" customHeight="1" x14ac:dyDescent="0.25">
      <c r="D70" s="2">
        <v>2023</v>
      </c>
      <c r="E70" s="15">
        <v>274</v>
      </c>
      <c r="F70" s="15"/>
      <c r="G70" s="20">
        <f t="shared" si="4"/>
        <v>277</v>
      </c>
      <c r="H70" s="15" t="s">
        <v>2</v>
      </c>
      <c r="I70" s="15">
        <v>277</v>
      </c>
      <c r="K70" s="17"/>
    </row>
    <row r="71" spans="1:11" ht="15" customHeight="1" x14ac:dyDescent="0.25">
      <c r="D71" s="2">
        <v>2024</v>
      </c>
      <c r="E71" s="15">
        <v>288</v>
      </c>
      <c r="F71" s="15"/>
      <c r="G71" s="20">
        <f t="shared" si="4"/>
        <v>291</v>
      </c>
      <c r="H71" s="15" t="s">
        <v>2</v>
      </c>
      <c r="I71" s="15">
        <v>291</v>
      </c>
      <c r="K71" s="17"/>
    </row>
    <row r="72" spans="1:11" ht="8.1" customHeight="1" x14ac:dyDescent="0.25">
      <c r="D72" s="19"/>
      <c r="E72" s="18"/>
      <c r="F72" s="18"/>
      <c r="G72" s="18"/>
      <c r="H72" s="18"/>
      <c r="I72" s="18"/>
      <c r="K72" s="17"/>
    </row>
    <row r="73" spans="1:11" ht="15" customHeight="1" x14ac:dyDescent="0.25">
      <c r="B73" s="3" t="s">
        <v>4</v>
      </c>
      <c r="D73" s="2">
        <v>2022</v>
      </c>
      <c r="E73" s="15">
        <v>49</v>
      </c>
      <c r="F73" s="15"/>
      <c r="G73" s="20">
        <f t="shared" si="4"/>
        <v>49</v>
      </c>
      <c r="H73" s="15" t="s">
        <v>2</v>
      </c>
      <c r="I73" s="15">
        <v>49</v>
      </c>
      <c r="K73" s="17"/>
    </row>
    <row r="74" spans="1:11" ht="15" customHeight="1" x14ac:dyDescent="0.25">
      <c r="D74" s="2">
        <v>2023</v>
      </c>
      <c r="E74" s="15">
        <v>60</v>
      </c>
      <c r="F74" s="15"/>
      <c r="G74" s="20">
        <f t="shared" si="4"/>
        <v>60</v>
      </c>
      <c r="H74" s="15" t="s">
        <v>2</v>
      </c>
      <c r="I74" s="15">
        <v>60</v>
      </c>
      <c r="K74" s="17"/>
    </row>
    <row r="75" spans="1:11" ht="15" customHeight="1" x14ac:dyDescent="0.25">
      <c r="D75" s="2">
        <v>2024</v>
      </c>
      <c r="E75" s="15">
        <v>62</v>
      </c>
      <c r="F75" s="15"/>
      <c r="G75" s="20">
        <f t="shared" si="4"/>
        <v>62</v>
      </c>
      <c r="H75" s="15" t="s">
        <v>2</v>
      </c>
      <c r="I75" s="15">
        <v>62</v>
      </c>
      <c r="K75" s="17"/>
    </row>
    <row r="76" spans="1:11" ht="8.1" customHeight="1" x14ac:dyDescent="0.25">
      <c r="D76" s="19"/>
      <c r="E76" s="18"/>
      <c r="F76" s="18"/>
      <c r="G76" s="18"/>
      <c r="H76" s="18"/>
      <c r="I76" s="18"/>
      <c r="K76" s="17"/>
    </row>
    <row r="77" spans="1:11" ht="15" customHeight="1" x14ac:dyDescent="0.25">
      <c r="B77" s="3" t="s">
        <v>95</v>
      </c>
      <c r="D77" s="2">
        <v>2022</v>
      </c>
      <c r="E77" s="15">
        <v>51</v>
      </c>
      <c r="F77" s="15"/>
      <c r="G77" s="20">
        <f t="shared" si="4"/>
        <v>54</v>
      </c>
      <c r="H77" s="15" t="s">
        <v>2</v>
      </c>
      <c r="I77" s="15">
        <v>54</v>
      </c>
      <c r="K77" s="17"/>
    </row>
    <row r="78" spans="1:11" ht="15" customHeight="1" x14ac:dyDescent="0.25">
      <c r="D78" s="2">
        <v>2023</v>
      </c>
      <c r="E78" s="15">
        <v>85</v>
      </c>
      <c r="F78" s="15"/>
      <c r="G78" s="20">
        <f t="shared" si="4"/>
        <v>88</v>
      </c>
      <c r="H78" s="15" t="s">
        <v>2</v>
      </c>
      <c r="I78" s="15">
        <v>88</v>
      </c>
    </row>
    <row r="79" spans="1:11" ht="15" customHeight="1" x14ac:dyDescent="0.25">
      <c r="A79" s="14"/>
      <c r="B79" s="16"/>
      <c r="C79" s="16"/>
      <c r="D79" s="2">
        <v>2024</v>
      </c>
      <c r="E79" s="15">
        <v>87</v>
      </c>
      <c r="F79" s="15"/>
      <c r="G79" s="20">
        <f t="shared" si="4"/>
        <v>88</v>
      </c>
      <c r="H79" s="15" t="s">
        <v>2</v>
      </c>
      <c r="I79" s="15">
        <v>88</v>
      </c>
      <c r="J79" s="14"/>
    </row>
    <row r="80" spans="1:11" ht="8.1" customHeight="1" thickBot="1" x14ac:dyDescent="0.3">
      <c r="A80" s="11"/>
      <c r="B80" s="13"/>
      <c r="C80" s="13"/>
      <c r="D80" s="12"/>
      <c r="E80" s="12"/>
      <c r="F80" s="12"/>
      <c r="G80" s="12"/>
      <c r="H80" s="12"/>
      <c r="I80" s="12"/>
      <c r="J80" s="11"/>
    </row>
    <row r="81" spans="1:10" s="9" customFormat="1" x14ac:dyDescent="0.25">
      <c r="A81" s="4"/>
      <c r="B81" s="7"/>
      <c r="C81" s="7"/>
      <c r="D81" s="6"/>
      <c r="E81" s="6"/>
      <c r="F81" s="6"/>
      <c r="G81" s="6"/>
      <c r="H81" s="6"/>
      <c r="I81" s="6"/>
      <c r="J81" s="10" t="s">
        <v>1</v>
      </c>
    </row>
    <row r="82" spans="1:10" s="4" customFormat="1" x14ac:dyDescent="0.25">
      <c r="A82" s="7" t="s">
        <v>96</v>
      </c>
      <c r="B82" s="7"/>
      <c r="C82" s="7"/>
      <c r="D82" s="6"/>
      <c r="E82" s="6"/>
      <c r="F82" s="6"/>
      <c r="G82" s="6"/>
      <c r="H82" s="6"/>
      <c r="I82" s="6"/>
      <c r="J82" s="5" t="s">
        <v>0</v>
      </c>
    </row>
    <row r="83" spans="1:10" x14ac:dyDescent="0.25">
      <c r="A83" s="7" t="s">
        <v>97</v>
      </c>
    </row>
    <row r="84" spans="1:10" x14ac:dyDescent="0.25">
      <c r="A84" s="7" t="s">
        <v>98</v>
      </c>
    </row>
  </sheetData>
  <mergeCells count="3">
    <mergeCell ref="G15:I15"/>
    <mergeCell ref="G16:I16"/>
    <mergeCell ref="C12:H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45</vt:i4>
      </vt:variant>
    </vt:vector>
  </HeadingPairs>
  <TitlesOfParts>
    <vt:vector size="93" baseType="lpstr">
      <vt:lpstr>3.1</vt:lpstr>
      <vt:lpstr>3.1a</vt:lpstr>
      <vt:lpstr>3.1b</vt:lpstr>
      <vt:lpstr>3.2</vt:lpstr>
      <vt:lpstr>3.3</vt:lpstr>
      <vt:lpstr>3.3a-b</vt:lpstr>
      <vt:lpstr>3.4</vt:lpstr>
      <vt:lpstr>3.4a-b</vt:lpstr>
      <vt:lpstr>3.5</vt:lpstr>
      <vt:lpstr>3.5a-b</vt:lpstr>
      <vt:lpstr>3.6</vt:lpstr>
      <vt:lpstr>3.7</vt:lpstr>
      <vt:lpstr>3.7 (2)</vt:lpstr>
      <vt:lpstr>3.7 (3)</vt:lpstr>
      <vt:lpstr>3.7 (4)</vt:lpstr>
      <vt:lpstr>3.7 (5)</vt:lpstr>
      <vt:lpstr>3.7a</vt:lpstr>
      <vt:lpstr>3.7a (2)</vt:lpstr>
      <vt:lpstr>3.7a (3)</vt:lpstr>
      <vt:lpstr>3.7a (4)</vt:lpstr>
      <vt:lpstr>3.7a (5)</vt:lpstr>
      <vt:lpstr>3.7b</vt:lpstr>
      <vt:lpstr>3.7b (2)</vt:lpstr>
      <vt:lpstr>3.7b (3)</vt:lpstr>
      <vt:lpstr>3.7b (4)</vt:lpstr>
      <vt:lpstr>3.7b (5)</vt:lpstr>
      <vt:lpstr>3.8</vt:lpstr>
      <vt:lpstr>3.8 (2)</vt:lpstr>
      <vt:lpstr>3.8 (3)</vt:lpstr>
      <vt:lpstr>3.8a</vt:lpstr>
      <vt:lpstr>3.8a (2)</vt:lpstr>
      <vt:lpstr>3.8a (3)</vt:lpstr>
      <vt:lpstr>3.8b</vt:lpstr>
      <vt:lpstr>3.8b (2)</vt:lpstr>
      <vt:lpstr>3.8b (3)</vt:lpstr>
      <vt:lpstr>3.9</vt:lpstr>
      <vt:lpstr>3.9 (2)</vt:lpstr>
      <vt:lpstr>3.9 (3)</vt:lpstr>
      <vt:lpstr>3.9 (4)</vt:lpstr>
      <vt:lpstr>3.9 (5)</vt:lpstr>
      <vt:lpstr>3.9a </vt:lpstr>
      <vt:lpstr>3.9a (3)</vt:lpstr>
      <vt:lpstr>3.9a (5)</vt:lpstr>
      <vt:lpstr>3.9b </vt:lpstr>
      <vt:lpstr>3.9b (2)</vt:lpstr>
      <vt:lpstr>3.9b (3)</vt:lpstr>
      <vt:lpstr>3.9b (4)</vt:lpstr>
      <vt:lpstr>3.9b (5)</vt:lpstr>
      <vt:lpstr>'3.1'!Print_Area</vt:lpstr>
      <vt:lpstr>'3.1a'!Print_Area</vt:lpstr>
      <vt:lpstr>'3.1b'!Print_Area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'3.7 (2)'!Print_Area</vt:lpstr>
      <vt:lpstr>'3.7 (3)'!Print_Area</vt:lpstr>
      <vt:lpstr>'3.7 (4)'!Print_Area</vt:lpstr>
      <vt:lpstr>'3.7 (5)'!Print_Area</vt:lpstr>
      <vt:lpstr>'3.7a'!Print_Area</vt:lpstr>
      <vt:lpstr>'3.7a (2)'!Print_Area</vt:lpstr>
      <vt:lpstr>'3.7a (3)'!Print_Area</vt:lpstr>
      <vt:lpstr>'3.7a (4)'!Print_Area</vt:lpstr>
      <vt:lpstr>'3.7a (5)'!Print_Area</vt:lpstr>
      <vt:lpstr>'3.7b'!Print_Area</vt:lpstr>
      <vt:lpstr>'3.7b (2)'!Print_Area</vt:lpstr>
      <vt:lpstr>'3.7b (3)'!Print_Area</vt:lpstr>
      <vt:lpstr>'3.7b (4)'!Print_Area</vt:lpstr>
      <vt:lpstr>'3.7b (5)'!Print_Area</vt:lpstr>
      <vt:lpstr>'3.8'!Print_Area</vt:lpstr>
      <vt:lpstr>'3.8 (2)'!Print_Area</vt:lpstr>
      <vt:lpstr>'3.8 (3)'!Print_Area</vt:lpstr>
      <vt:lpstr>'3.8a'!Print_Area</vt:lpstr>
      <vt:lpstr>'3.8a (2)'!Print_Area</vt:lpstr>
      <vt:lpstr>'3.8a (3)'!Print_Area</vt:lpstr>
      <vt:lpstr>'3.8b'!Print_Area</vt:lpstr>
      <vt:lpstr>'3.8b (2)'!Print_Area</vt:lpstr>
      <vt:lpstr>'3.8b (3)'!Print_Area</vt:lpstr>
      <vt:lpstr>'3.9'!Print_Area</vt:lpstr>
      <vt:lpstr>'3.9 (2)'!Print_Area</vt:lpstr>
      <vt:lpstr>'3.9 (3)'!Print_Area</vt:lpstr>
      <vt:lpstr>'3.9 (4)'!Print_Area</vt:lpstr>
      <vt:lpstr>'3.9 (5)'!Print_Area</vt:lpstr>
      <vt:lpstr>'3.9a '!Print_Area</vt:lpstr>
      <vt:lpstr>'3.9a (3)'!Print_Area</vt:lpstr>
      <vt:lpstr>'3.9a (5)'!Print_Area</vt:lpstr>
      <vt:lpstr>'3.9b '!Print_Area</vt:lpstr>
      <vt:lpstr>'3.9b (2)'!Print_Area</vt:lpstr>
      <vt:lpstr>'3.9b (3)'!Print_Area</vt:lpstr>
      <vt:lpstr>'3.9b (4)'!Print_Area</vt:lpstr>
      <vt:lpstr>'3.9b (5)'!Print_Area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Diyana Abdul Aziz</dc:creator>
  <cp:lastModifiedBy>Nur Diyana Abdul Aziz</cp:lastModifiedBy>
  <cp:lastPrinted>2025-10-10T01:45:30Z</cp:lastPrinted>
  <dcterms:created xsi:type="dcterms:W3CDTF">2025-09-12T08:30:03Z</dcterms:created>
  <dcterms:modified xsi:type="dcterms:W3CDTF">2025-10-10T05:48:00Z</dcterms:modified>
</cp:coreProperties>
</file>