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rosnani_razali\Desktop\"/>
    </mc:Choice>
  </mc:AlternateContent>
  <xr:revisionPtr revIDLastSave="0" documentId="13_ncr:1_{FF587306-AEE7-4609-A175-785E2C0BCAEA}" xr6:coauthVersionLast="36" xr6:coauthVersionMax="36" xr10:uidLastSave="{00000000-0000-0000-0000-000000000000}"/>
  <bookViews>
    <workbookView xWindow="0" yWindow="0" windowWidth="12525" windowHeight="11655" tabRatio="604" activeTab="11" xr2:uid="{00000000-000D-0000-FFFF-FFFF00000000}"/>
  </bookViews>
  <sheets>
    <sheet name="1" sheetId="1" r:id="rId1"/>
    <sheet name="2 &amp; 3" sheetId="2" r:id="rId2"/>
    <sheet name="4 &amp; 5" sheetId="3" r:id="rId3"/>
    <sheet name="6" sheetId="4" r:id="rId4"/>
    <sheet name="7" sheetId="5" r:id="rId5"/>
    <sheet name="8A" sheetId="12" r:id="rId6"/>
    <sheet name="8B" sheetId="14" r:id="rId7"/>
    <sheet name="9" sheetId="7" r:id="rId8"/>
    <sheet name="10" sheetId="11" r:id="rId9"/>
    <sheet name="11 &amp; 12" sheetId="9" r:id="rId10"/>
    <sheet name="13" sheetId="10" r:id="rId11"/>
    <sheet name="13(2)" sheetId="13" r:id="rId12"/>
  </sheets>
  <definedNames>
    <definedName name="_xlnm.Print_Area" localSheetId="0">'1'!$A$1:$J$20</definedName>
    <definedName name="_xlnm.Print_Area" localSheetId="8">'10'!$A$1:$T$24</definedName>
    <definedName name="_xlnm.Print_Area" localSheetId="9">'11 &amp; 12'!$A$1:$H$35</definedName>
    <definedName name="_xlnm.Print_Area" localSheetId="10">'13'!$A$1:$D$45</definedName>
    <definedName name="_xlnm.Print_Area" localSheetId="11">'13(2)'!$A$1:$D$29</definedName>
    <definedName name="_xlnm.Print_Area" localSheetId="1">'2 &amp; 3'!$A$1:$M$36</definedName>
    <definedName name="_xlnm.Print_Area" localSheetId="2">'4 &amp; 5'!$A$1:$I$31</definedName>
    <definedName name="_xlnm.Print_Area" localSheetId="3">'6'!$A$1:$E$22</definedName>
    <definedName name="_xlnm.Print_Area" localSheetId="4">'7'!$A$1:$F$16</definedName>
    <definedName name="_xlnm.Print_Area" localSheetId="5">'8A'!$A$1:$J$29</definedName>
    <definedName name="_xlnm.Print_Area" localSheetId="6">'8B'!$A$1:$J$14</definedName>
    <definedName name="_xlnm.Print_Area" localSheetId="7">'9'!$A$1:$I$26</definedName>
    <definedName name="_xlnm.Print_Titles" localSheetId="10">'13'!$1:$3</definedName>
  </definedNames>
  <calcPr calcId="191029"/>
</workbook>
</file>

<file path=xl/calcChain.xml><?xml version="1.0" encoding="utf-8"?>
<calcChain xmlns="http://schemas.openxmlformats.org/spreadsheetml/2006/main">
  <c r="D24" i="13" l="1"/>
  <c r="C24" i="13"/>
  <c r="D18" i="13"/>
  <c r="C18" i="13"/>
  <c r="D17" i="13"/>
  <c r="D7" i="13"/>
  <c r="D40" i="10"/>
  <c r="D31" i="10"/>
  <c r="D22" i="10"/>
  <c r="D15" i="10"/>
  <c r="D8" i="10"/>
  <c r="H27" i="9"/>
  <c r="G27" i="9"/>
  <c r="H9" i="9"/>
  <c r="G9" i="9"/>
  <c r="F9" i="9"/>
  <c r="D9" i="9"/>
  <c r="C9" i="9"/>
  <c r="B9" i="9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K24" i="7"/>
  <c r="I24" i="7"/>
  <c r="T22" i="7"/>
  <c r="O22" i="7"/>
  <c r="N22" i="7"/>
  <c r="M22" i="7"/>
  <c r="I22" i="7"/>
  <c r="T21" i="7"/>
  <c r="O21" i="7"/>
  <c r="N21" i="7"/>
  <c r="M21" i="7"/>
  <c r="I21" i="7"/>
  <c r="T20" i="7"/>
  <c r="O20" i="7"/>
  <c r="N20" i="7"/>
  <c r="M20" i="7"/>
  <c r="I20" i="7"/>
  <c r="T19" i="7"/>
  <c r="O19" i="7"/>
  <c r="N19" i="7"/>
  <c r="M19" i="7"/>
  <c r="I19" i="7"/>
  <c r="T18" i="7"/>
  <c r="O18" i="7"/>
  <c r="N18" i="7"/>
  <c r="M18" i="7"/>
  <c r="I18" i="7"/>
  <c r="T17" i="7"/>
  <c r="O17" i="7"/>
  <c r="N17" i="7"/>
  <c r="M17" i="7"/>
  <c r="I17" i="7"/>
  <c r="T16" i="7"/>
  <c r="O16" i="7"/>
  <c r="N16" i="7"/>
  <c r="M16" i="7"/>
  <c r="I16" i="7"/>
  <c r="T15" i="7"/>
  <c r="O15" i="7"/>
  <c r="N15" i="7"/>
  <c r="M15" i="7"/>
  <c r="I15" i="7"/>
  <c r="T14" i="7"/>
  <c r="O14" i="7"/>
  <c r="N14" i="7"/>
  <c r="M14" i="7"/>
  <c r="I14" i="7"/>
  <c r="T13" i="7"/>
  <c r="O13" i="7"/>
  <c r="N13" i="7"/>
  <c r="M13" i="7"/>
  <c r="I13" i="7"/>
  <c r="T12" i="7"/>
  <c r="O12" i="7"/>
  <c r="N12" i="7"/>
  <c r="M12" i="7"/>
  <c r="I12" i="7"/>
  <c r="T11" i="7"/>
  <c r="R11" i="7"/>
  <c r="Q11" i="7"/>
  <c r="O11" i="7"/>
  <c r="N11" i="7"/>
  <c r="M11" i="7"/>
  <c r="I11" i="7"/>
  <c r="T10" i="7"/>
  <c r="R10" i="7"/>
  <c r="Q10" i="7"/>
  <c r="O10" i="7"/>
  <c r="N10" i="7"/>
  <c r="M10" i="7"/>
  <c r="I10" i="7"/>
  <c r="T9" i="7"/>
  <c r="R9" i="7"/>
  <c r="Q9" i="7"/>
  <c r="O9" i="7"/>
  <c r="N9" i="7"/>
  <c r="M9" i="7"/>
  <c r="I9" i="7"/>
  <c r="T8" i="7"/>
  <c r="R8" i="7"/>
  <c r="Q8" i="7"/>
  <c r="O8" i="7"/>
  <c r="N8" i="7"/>
  <c r="M8" i="7"/>
  <c r="I8" i="7"/>
  <c r="T7" i="7"/>
  <c r="R7" i="7"/>
  <c r="Q7" i="7"/>
  <c r="O7" i="7"/>
  <c r="N7" i="7"/>
  <c r="M7" i="7"/>
  <c r="I7" i="7"/>
  <c r="I5" i="7"/>
  <c r="B15" i="5"/>
</calcChain>
</file>

<file path=xl/sharedStrings.xml><?xml version="1.0" encoding="utf-8"?>
<sst xmlns="http://schemas.openxmlformats.org/spreadsheetml/2006/main" count="391" uniqueCount="243">
  <si>
    <t>Jadual 1: Statistik Penting Pelancongan Domestik, 2017 - 2024</t>
  </si>
  <si>
    <t>Table 1: Key Statistics of Domestic Tourism, 2017 - 2024</t>
  </si>
  <si>
    <t>Statistik Penting </t>
  </si>
  <si>
    <t>Key Statistics</t>
  </si>
  <si>
    <r>
      <rPr>
        <b/>
        <sz val="10"/>
        <color rgb="FF000000"/>
        <rFont val="Arial"/>
        <family val="2"/>
      </rPr>
      <t xml:space="preserve">Jumlah Perbelanjaan (RM juta)
</t>
    </r>
    <r>
      <rPr>
        <i/>
        <sz val="9"/>
        <color indexed="8"/>
        <rFont val="Arial"/>
        <family val="2"/>
      </rPr>
      <t>Total Expenditure (RM million)</t>
    </r>
  </si>
  <si>
    <r>
      <rPr>
        <b/>
        <sz val="10"/>
        <color rgb="FF000000"/>
        <rFont val="Arial"/>
        <family val="2"/>
      </rPr>
      <t xml:space="preserve">Pelawat Domestik
</t>
    </r>
    <r>
      <rPr>
        <i/>
        <sz val="9"/>
        <color indexed="8"/>
        <rFont val="Arial"/>
        <family val="2"/>
      </rPr>
      <t>Domestic Visitors</t>
    </r>
  </si>
  <si>
    <r>
      <rPr>
        <b/>
        <sz val="10"/>
        <color rgb="FF000000"/>
        <rFont val="Arial"/>
        <family val="2"/>
      </rPr>
      <t xml:space="preserve">Isi Rumah yang Dilawati
</t>
    </r>
    <r>
      <rPr>
        <i/>
        <sz val="9"/>
        <color indexed="8"/>
        <rFont val="Arial"/>
        <family val="2"/>
      </rPr>
      <t>Visited Households</t>
    </r>
  </si>
  <si>
    <r>
      <rPr>
        <b/>
        <sz val="10"/>
        <color theme="1"/>
        <rFont val="Arial"/>
        <family val="2"/>
      </rPr>
      <t xml:space="preserve">Peratus Perubahan Tahunan (%)
</t>
    </r>
    <r>
      <rPr>
        <i/>
        <sz val="9"/>
        <color theme="1"/>
        <rFont val="Arial"/>
        <family val="2"/>
      </rPr>
      <t>Annual Percentage Change</t>
    </r>
  </si>
  <si>
    <r>
      <rPr>
        <b/>
        <sz val="10"/>
        <color rgb="FF000000"/>
        <rFont val="Arial"/>
        <family val="2"/>
      </rPr>
      <t xml:space="preserve">Jumlah Pelawat (’000)
</t>
    </r>
    <r>
      <rPr>
        <i/>
        <sz val="9"/>
        <color indexed="8"/>
        <rFont val="Arial"/>
        <family val="2"/>
      </rPr>
      <t>Number of Visitors</t>
    </r>
  </si>
  <si>
    <r>
      <rPr>
        <b/>
        <sz val="10"/>
        <color theme="1"/>
        <rFont val="Arial"/>
        <family val="2"/>
      </rPr>
      <t xml:space="preserve">Peratus Perubahan Tahunan (%)
</t>
    </r>
    <r>
      <rPr>
        <i/>
        <sz val="9"/>
        <color theme="1"/>
        <rFont val="Arial"/>
        <family val="2"/>
      </rPr>
      <t>Annual Percentage Change</t>
    </r>
    <r>
      <rPr>
        <b/>
        <i/>
        <sz val="10"/>
        <color theme="1"/>
        <rFont val="Arial"/>
        <family val="2"/>
      </rPr>
      <t xml:space="preserve">     </t>
    </r>
  </si>
  <si>
    <r>
      <rPr>
        <b/>
        <sz val="10"/>
        <color rgb="FF000000"/>
        <rFont val="Arial"/>
        <family val="2"/>
      </rPr>
      <t xml:space="preserve">Jumlah Perjalanan Pelancongan (’000)
</t>
    </r>
    <r>
      <rPr>
        <i/>
        <sz val="9"/>
        <color indexed="8"/>
        <rFont val="Arial"/>
        <family val="2"/>
      </rPr>
      <t>Number of Tourism Trips</t>
    </r>
  </si>
  <si>
    <r>
      <rPr>
        <b/>
        <sz val="10"/>
        <color rgb="FF000000"/>
        <rFont val="Arial"/>
        <family val="2"/>
      </rPr>
      <t xml:space="preserve">Purata Bilangan Hari Menginap
</t>
    </r>
    <r>
      <rPr>
        <i/>
        <sz val="9"/>
        <color indexed="8"/>
        <rFont val="Arial"/>
        <family val="2"/>
      </rPr>
      <t>Average Length of Stay</t>
    </r>
  </si>
  <si>
    <r>
      <rPr>
        <b/>
        <sz val="10"/>
        <color rgb="FF000000"/>
        <rFont val="Arial"/>
        <family val="2"/>
      </rPr>
      <t>Purata Perbelanjaan</t>
    </r>
    <r>
      <rPr>
        <b/>
        <i/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per Perjalanan (RM)</t>
    </r>
    <r>
      <rPr>
        <b/>
        <i/>
        <sz val="10"/>
        <color indexed="8"/>
        <rFont val="Arial"/>
        <family val="2"/>
      </rPr>
      <t xml:space="preserve">                                             
</t>
    </r>
    <r>
      <rPr>
        <i/>
        <sz val="9"/>
        <color indexed="8"/>
        <rFont val="Arial"/>
        <family val="2"/>
      </rPr>
      <t>Average Expenditure per Trip (RM)</t>
    </r>
  </si>
  <si>
    <t>Jadual 2: Bilangan Pelawat Domestik mengikut Jenis Pelawat dan Strata, 2023 dan 2024</t>
  </si>
  <si>
    <t>Table 2: Number of Domestic Visitors by Type of Visitors and Strata, 2023 and 2024</t>
  </si>
  <si>
    <r>
      <rPr>
        <b/>
        <sz val="10"/>
        <rFont val="Arial"/>
        <family val="2"/>
      </rPr>
      <t xml:space="preserve">Jenis Pelawat/ </t>
    </r>
    <r>
      <rPr>
        <i/>
        <sz val="10"/>
        <rFont val="Arial"/>
        <family val="2"/>
      </rPr>
      <t xml:space="preserve">Type of Visitor </t>
    </r>
  </si>
  <si>
    <r>
      <rPr>
        <b/>
        <sz val="10"/>
        <rFont val="Arial"/>
        <family val="2"/>
      </rPr>
      <t xml:space="preserve">Peratus Sumbangan </t>
    </r>
    <r>
      <rPr>
        <i/>
        <sz val="10"/>
        <rFont val="Arial"/>
        <family val="2"/>
      </rPr>
      <t xml:space="preserve">Percentage Share </t>
    </r>
  </si>
  <si>
    <r>
      <rPr>
        <b/>
        <sz val="10"/>
        <rFont val="Arial"/>
        <family val="2"/>
      </rPr>
      <t xml:space="preserve">Strata / </t>
    </r>
    <r>
      <rPr>
        <i/>
        <sz val="10"/>
        <rFont val="Arial"/>
        <family val="2"/>
      </rPr>
      <t>Strata</t>
    </r>
  </si>
  <si>
    <r>
      <rPr>
        <b/>
        <sz val="10"/>
        <rFont val="Arial"/>
        <family val="2"/>
      </rPr>
      <t xml:space="preserve">Jumlah  </t>
    </r>
    <r>
      <rPr>
        <i/>
        <sz val="10"/>
        <rFont val="Arial"/>
        <family val="2"/>
      </rPr>
      <t xml:space="preserve">Total </t>
    </r>
    <r>
      <rPr>
        <b/>
        <i/>
        <sz val="10"/>
        <rFont val="Arial"/>
        <family val="2"/>
      </rPr>
      <t xml:space="preserve">              </t>
    </r>
  </si>
  <si>
    <r>
      <rPr>
        <b/>
        <sz val="10"/>
        <rFont val="Arial"/>
        <family val="2"/>
      </rPr>
      <t xml:space="preserve">Bandar      </t>
    </r>
    <r>
      <rPr>
        <i/>
        <sz val="10"/>
        <rFont val="Arial"/>
        <family val="2"/>
      </rPr>
      <t>Urban</t>
    </r>
  </si>
  <si>
    <r>
      <rPr>
        <b/>
        <sz val="10"/>
        <rFont val="Arial"/>
        <family val="2"/>
      </rPr>
      <t xml:space="preserve">Luar Bandar </t>
    </r>
    <r>
      <rPr>
        <i/>
        <sz val="10"/>
        <rFont val="Arial"/>
        <family val="2"/>
      </rPr>
      <t>Rural</t>
    </r>
  </si>
  <si>
    <t>(%)</t>
  </si>
  <si>
    <t>('000)</t>
  </si>
  <si>
    <r>
      <rPr>
        <b/>
        <sz val="10"/>
        <rFont val="Arial"/>
        <family val="2"/>
      </rPr>
      <t xml:space="preserve">Jumlah/ </t>
    </r>
    <r>
      <rPr>
        <i/>
        <sz val="10"/>
        <rFont val="Arial"/>
        <family val="2"/>
      </rPr>
      <t xml:space="preserve">Total </t>
    </r>
  </si>
  <si>
    <r>
      <rPr>
        <b/>
        <sz val="10"/>
        <rFont val="Arial"/>
        <family val="2"/>
      </rPr>
      <t xml:space="preserve">Pelawat Harian/ </t>
    </r>
    <r>
      <rPr>
        <i/>
        <sz val="10"/>
        <rFont val="Arial"/>
        <family val="2"/>
      </rPr>
      <t xml:space="preserve">Excursionists                                          </t>
    </r>
  </si>
  <si>
    <r>
      <rPr>
        <b/>
        <sz val="10"/>
        <rFont val="Arial"/>
        <family val="2"/>
      </rPr>
      <t xml:space="preserve">Pelancong/ </t>
    </r>
    <r>
      <rPr>
        <i/>
        <sz val="10"/>
        <rFont val="Arial"/>
        <family val="2"/>
      </rPr>
      <t xml:space="preserve">Tourists   </t>
    </r>
  </si>
  <si>
    <t>Jadual 3: Bilangan Perjalanan dan Perbelanjaan Pelancongan Domestik mengikut Strata, 2023 dan 2024</t>
  </si>
  <si>
    <t>Table 3: Number of Domestic Tourism Trips and Expenditure by Strata, 2023 and 2024</t>
  </si>
  <si>
    <r>
      <rPr>
        <b/>
        <sz val="10"/>
        <rFont val="Arial"/>
        <family val="2"/>
      </rPr>
      <t xml:space="preserve">Jumlah/ </t>
    </r>
    <r>
      <rPr>
        <i/>
        <sz val="10"/>
        <rFont val="Arial"/>
        <family val="2"/>
      </rPr>
      <t>Total</t>
    </r>
  </si>
  <si>
    <r>
      <rPr>
        <b/>
        <sz val="10"/>
        <rFont val="Arial"/>
        <family val="2"/>
      </rPr>
      <t xml:space="preserve">Perjalanan Harian/ </t>
    </r>
    <r>
      <rPr>
        <i/>
        <sz val="10"/>
        <rFont val="Arial"/>
        <family val="2"/>
      </rPr>
      <t>Same Day Trip</t>
    </r>
    <r>
      <rPr>
        <b/>
        <i/>
        <sz val="10"/>
        <rFont val="Arial"/>
        <family val="2"/>
      </rPr>
      <t xml:space="preserve"> </t>
    </r>
    <r>
      <rPr>
        <i/>
        <sz val="10"/>
        <rFont val="Arial"/>
        <family val="2"/>
      </rPr>
      <t xml:space="preserve">                                           </t>
    </r>
  </si>
  <si>
    <r>
      <rPr>
        <b/>
        <sz val="10"/>
        <rFont val="Arial"/>
        <family val="2"/>
      </rPr>
      <t xml:space="preserve">Perjalanan Bermalam/ </t>
    </r>
    <r>
      <rPr>
        <i/>
        <sz val="10"/>
        <rFont val="Arial"/>
        <family val="2"/>
      </rPr>
      <t xml:space="preserve">Overnight Trip </t>
    </r>
  </si>
  <si>
    <r>
      <rPr>
        <b/>
        <sz val="10"/>
        <rFont val="Arial"/>
        <family val="2"/>
      </rPr>
      <t>(RM juta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million</t>
    </r>
    <r>
      <rPr>
        <b/>
        <sz val="10"/>
        <rFont val="Arial"/>
        <family val="2"/>
      </rPr>
      <t>)</t>
    </r>
  </si>
  <si>
    <r>
      <rPr>
        <b/>
        <sz val="10"/>
        <rFont val="Arial"/>
        <family val="2"/>
      </rPr>
      <t xml:space="preserve">Perbelanjaan Harian/ </t>
    </r>
    <r>
      <rPr>
        <i/>
        <sz val="10"/>
        <rFont val="Arial"/>
        <family val="2"/>
      </rPr>
      <t xml:space="preserve">Same Day Expenditure                                           </t>
    </r>
  </si>
  <si>
    <r>
      <rPr>
        <b/>
        <sz val="10"/>
        <rFont val="Arial"/>
        <family val="2"/>
      </rPr>
      <t xml:space="preserve">Perbelanjaan Bermalam/ </t>
    </r>
    <r>
      <rPr>
        <i/>
        <sz val="10"/>
        <rFont val="Arial"/>
        <family val="2"/>
      </rPr>
      <t>Overnight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 xml:space="preserve">Expenditure </t>
    </r>
  </si>
  <si>
    <t>(RM)</t>
  </si>
  <si>
    <r>
      <rPr>
        <b/>
        <sz val="10"/>
        <rFont val="Arial"/>
        <family val="2"/>
      </rPr>
      <t xml:space="preserve">Purata Perbelanjaan Harian per Perjalanan
</t>
    </r>
    <r>
      <rPr>
        <i/>
        <sz val="10"/>
        <rFont val="Arial"/>
        <family val="2"/>
      </rPr>
      <t xml:space="preserve">Average Same Day Expenditure per Trip      </t>
    </r>
  </si>
  <si>
    <r>
      <rPr>
        <b/>
        <sz val="10"/>
        <rFont val="Arial"/>
        <family val="2"/>
      </rPr>
      <t xml:space="preserve">Purata Perbelanjaan Bermalam per Perjalanan
</t>
    </r>
    <r>
      <rPr>
        <i/>
        <sz val="10"/>
        <rFont val="Arial"/>
        <family val="2"/>
      </rPr>
      <t xml:space="preserve">Average Overnight Expenditure per Trip                     </t>
    </r>
  </si>
  <si>
    <t xml:space="preserve">                                          </t>
  </si>
  <si>
    <t>Jadual 4: Bilangan Perjalanan Pelancongan Domestik mengikut Jenis Perjalanan dan Strata, 2023 dan 2024</t>
  </si>
  <si>
    <t>Table 4 : Number of Domestic Tourism Trips by Type of Trips and Strata, 2023 and 2024</t>
  </si>
  <si>
    <r>
      <rPr>
        <b/>
        <sz val="10"/>
        <rFont val="Arial"/>
        <family val="2"/>
      </rPr>
      <t xml:space="preserve">Jenis Perjalanan
</t>
    </r>
    <r>
      <rPr>
        <i/>
        <sz val="10"/>
        <rFont val="Arial"/>
        <family val="2"/>
      </rPr>
      <t>Type of Trip</t>
    </r>
  </si>
  <si>
    <r>
      <rPr>
        <b/>
        <sz val="10"/>
        <rFont val="Arial"/>
        <family val="2"/>
      </rPr>
      <t xml:space="preserve">Jumlah
</t>
    </r>
    <r>
      <rPr>
        <i/>
        <sz val="10"/>
        <rFont val="Arial"/>
        <family val="2"/>
      </rPr>
      <t xml:space="preserve">Total </t>
    </r>
    <r>
      <rPr>
        <b/>
        <i/>
        <sz val="10"/>
        <rFont val="Arial"/>
        <family val="2"/>
      </rPr>
      <t xml:space="preserve">              </t>
    </r>
  </si>
  <si>
    <r>
      <rPr>
        <b/>
        <sz val="10"/>
        <rFont val="Arial"/>
        <family val="2"/>
      </rPr>
      <t xml:space="preserve">Bandar
</t>
    </r>
    <r>
      <rPr>
        <i/>
        <sz val="10"/>
        <rFont val="Arial"/>
        <family val="2"/>
      </rPr>
      <t>Urban</t>
    </r>
  </si>
  <si>
    <r>
      <rPr>
        <b/>
        <sz val="10"/>
        <rFont val="Arial"/>
        <family val="2"/>
      </rPr>
      <t xml:space="preserve">Luar Bandar
</t>
    </r>
    <r>
      <rPr>
        <i/>
        <sz val="10"/>
        <rFont val="Arial"/>
        <family val="2"/>
      </rPr>
      <t>Rural</t>
    </r>
  </si>
  <si>
    <r>
      <rPr>
        <b/>
        <sz val="10"/>
        <color rgb="FF000000"/>
        <rFont val="Arial"/>
        <family val="2"/>
      </rPr>
      <t xml:space="preserve">Jumlah Perjalanan
</t>
    </r>
    <r>
      <rPr>
        <i/>
        <sz val="10"/>
        <color indexed="8"/>
        <rFont val="Arial"/>
        <family val="2"/>
      </rPr>
      <t>Total Trips</t>
    </r>
  </si>
  <si>
    <r>
      <rPr>
        <b/>
        <sz val="10"/>
        <color rgb="FF000000"/>
        <rFont val="Arial"/>
        <family val="2"/>
      </rPr>
      <t xml:space="preserve">Individu
</t>
    </r>
    <r>
      <rPr>
        <i/>
        <sz val="10"/>
        <color indexed="8"/>
        <rFont val="Arial"/>
        <family val="2"/>
      </rPr>
      <t>Individual</t>
    </r>
  </si>
  <si>
    <r>
      <rPr>
        <b/>
        <sz val="10"/>
        <color rgb="FF000000"/>
        <rFont val="Arial"/>
        <family val="2"/>
      </rPr>
      <t>Perjalanan Harian</t>
    </r>
    <r>
      <rPr>
        <sz val="10"/>
        <color indexed="8"/>
        <rFont val="Arial"/>
        <family val="2"/>
      </rPr>
      <t xml:space="preserve">
</t>
    </r>
    <r>
      <rPr>
        <i/>
        <sz val="10"/>
        <color indexed="8"/>
        <rFont val="Arial"/>
        <family val="2"/>
      </rPr>
      <t>Same Day Trip</t>
    </r>
  </si>
  <si>
    <r>
      <rPr>
        <b/>
        <sz val="10"/>
        <color rgb="FF000000"/>
        <rFont val="Arial"/>
        <family val="2"/>
      </rPr>
      <t>Perjalanan Bermalam</t>
    </r>
    <r>
      <rPr>
        <sz val="10"/>
        <color indexed="8"/>
        <rFont val="Arial"/>
        <family val="2"/>
      </rPr>
      <t xml:space="preserve">
</t>
    </r>
    <r>
      <rPr>
        <i/>
        <sz val="10"/>
        <color indexed="8"/>
        <rFont val="Arial"/>
        <family val="2"/>
      </rPr>
      <t>Overnight Trip</t>
    </r>
  </si>
  <si>
    <r>
      <rPr>
        <b/>
        <sz val="10"/>
        <color rgb="FF000000"/>
        <rFont val="Arial"/>
        <family val="2"/>
      </rPr>
      <t xml:space="preserve">Bersama Keluarga
</t>
    </r>
    <r>
      <rPr>
        <i/>
        <sz val="10"/>
        <color indexed="8"/>
        <rFont val="Arial"/>
        <family val="2"/>
      </rPr>
      <t>With Family</t>
    </r>
  </si>
  <si>
    <r>
      <rPr>
        <b/>
        <sz val="10"/>
        <color rgb="FF000000"/>
        <rFont val="Arial"/>
        <family val="2"/>
      </rPr>
      <t xml:space="preserve">Perjalanan Harian
</t>
    </r>
    <r>
      <rPr>
        <i/>
        <sz val="10"/>
        <color indexed="8"/>
        <rFont val="Arial"/>
        <family val="2"/>
      </rPr>
      <t>Same Day Trip</t>
    </r>
  </si>
  <si>
    <r>
      <rPr>
        <b/>
        <sz val="10"/>
        <color rgb="FF000000"/>
        <rFont val="Arial"/>
        <family val="2"/>
      </rPr>
      <t xml:space="preserve">Perjalanan Bermalam
</t>
    </r>
    <r>
      <rPr>
        <i/>
        <sz val="10"/>
        <color indexed="8"/>
        <rFont val="Arial"/>
        <family val="2"/>
      </rPr>
      <t>Overnight Trip</t>
    </r>
  </si>
  <si>
    <t>Jadual 5: Purata Bilangan Hari Menginap bagi Pelancong mengikut Strata, 2023 dan 2024</t>
  </si>
  <si>
    <t>Table 5 : Average Length of Stay of Tourists by Strata, 2023 and 2024</t>
  </si>
  <si>
    <r>
      <rPr>
        <b/>
        <sz val="10"/>
        <color rgb="FF000000"/>
        <rFont val="Arial"/>
        <family val="2"/>
      </rPr>
      <t xml:space="preserve">Purata Bilangan Hari Menginap
</t>
    </r>
    <r>
      <rPr>
        <i/>
        <sz val="10"/>
        <color indexed="8"/>
        <rFont val="Arial"/>
        <family val="2"/>
      </rPr>
      <t>Average Length of Stay</t>
    </r>
  </si>
  <si>
    <r>
      <rPr>
        <b/>
        <sz val="10"/>
        <color rgb="FF000000"/>
        <rFont val="Arial"/>
        <family val="2"/>
      </rPr>
      <t xml:space="preserve">Perjalanan Bermalam (’000)
</t>
    </r>
    <r>
      <rPr>
        <i/>
        <sz val="10"/>
        <color indexed="8"/>
        <rFont val="Arial"/>
        <family val="2"/>
      </rPr>
      <t>Overnight Trip</t>
    </r>
  </si>
  <si>
    <r>
      <rPr>
        <b/>
        <sz val="10"/>
        <color rgb="FF000000"/>
        <rFont val="Arial"/>
        <family val="2"/>
      </rPr>
      <t xml:space="preserve">Bilangan Malam (’000)
</t>
    </r>
    <r>
      <rPr>
        <i/>
        <sz val="10"/>
        <color indexed="8"/>
        <rFont val="Arial"/>
        <family val="2"/>
      </rPr>
      <t>No. of Nights</t>
    </r>
  </si>
  <si>
    <t>Jadual 6: Perbelanjaan Pelawat Domestik mengikut Komponen, 2023 dan 2024</t>
  </si>
  <si>
    <t>Table 6: Expenditure of Domestic Visitors by Component, 2023 and 2024</t>
  </si>
  <si>
    <r>
      <rPr>
        <b/>
        <sz val="10"/>
        <rFont val="Arial"/>
        <family val="2"/>
      </rPr>
      <t xml:space="preserve">Komponen
</t>
    </r>
    <r>
      <rPr>
        <i/>
        <sz val="10"/>
        <rFont val="Arial"/>
        <family val="2"/>
      </rPr>
      <t>Component</t>
    </r>
  </si>
  <si>
    <r>
      <rPr>
        <b/>
        <sz val="10"/>
        <rFont val="Arial"/>
        <family val="2"/>
      </rPr>
      <t xml:space="preserve">Jumlah Perbelanjaan
</t>
    </r>
    <r>
      <rPr>
        <i/>
        <sz val="10"/>
        <rFont val="Arial"/>
        <family val="2"/>
      </rPr>
      <t xml:space="preserve">Total Expenditure
</t>
    </r>
    <r>
      <rPr>
        <b/>
        <sz val="10"/>
        <rFont val="Arial"/>
        <family val="2"/>
      </rPr>
      <t>(RM '000)</t>
    </r>
  </si>
  <si>
    <r>
      <rPr>
        <b/>
        <sz val="10"/>
        <rFont val="Arial"/>
        <family val="2"/>
      </rPr>
      <t xml:space="preserve">Peratus Sumbangan
</t>
    </r>
    <r>
      <rPr>
        <i/>
        <sz val="10"/>
        <rFont val="Arial"/>
        <family val="2"/>
      </rPr>
      <t xml:space="preserve">Percentage Share
</t>
    </r>
    <r>
      <rPr>
        <b/>
        <sz val="10"/>
        <rFont val="Arial"/>
        <family val="2"/>
      </rPr>
      <t>(%)</t>
    </r>
  </si>
  <si>
    <r>
      <rPr>
        <b/>
        <sz val="10"/>
        <rFont val="Arial"/>
        <family val="2"/>
      </rPr>
      <t xml:space="preserve">A. Perbelanjaan oleh pelawat
    </t>
    </r>
    <r>
      <rPr>
        <i/>
        <sz val="10"/>
        <rFont val="Arial"/>
        <family val="2"/>
      </rPr>
      <t>Expenditure by visitors</t>
    </r>
  </si>
  <si>
    <r>
      <rPr>
        <b/>
        <sz val="10"/>
        <rFont val="Arial"/>
        <family val="2"/>
      </rPr>
      <t xml:space="preserve">Membeli-belah
</t>
    </r>
    <r>
      <rPr>
        <i/>
        <sz val="10"/>
        <rFont val="Arial"/>
        <family val="2"/>
      </rPr>
      <t>Shopping</t>
    </r>
  </si>
  <si>
    <r>
      <rPr>
        <b/>
        <sz val="10"/>
        <rFont val="Arial"/>
        <family val="2"/>
      </rPr>
      <t xml:space="preserve">Pembelian bahan api kenderaan
</t>
    </r>
    <r>
      <rPr>
        <i/>
        <sz val="10"/>
        <rFont val="Arial"/>
        <family val="2"/>
      </rPr>
      <t xml:space="preserve">Purchase of automotive fuel </t>
    </r>
  </si>
  <si>
    <r>
      <rPr>
        <b/>
        <sz val="10"/>
        <rFont val="Arial"/>
        <family val="2"/>
      </rPr>
      <t xml:space="preserve">Pengangkutan
</t>
    </r>
    <r>
      <rPr>
        <i/>
        <sz val="10"/>
        <rFont val="Arial"/>
        <family val="2"/>
      </rPr>
      <t>Transport</t>
    </r>
  </si>
  <si>
    <r>
      <rPr>
        <b/>
        <sz val="10"/>
        <rFont val="Arial"/>
        <family val="2"/>
      </rPr>
      <t xml:space="preserve">Makanan &amp; minuman
</t>
    </r>
    <r>
      <rPr>
        <i/>
        <sz val="10"/>
        <rFont val="Arial"/>
        <family val="2"/>
      </rPr>
      <t xml:space="preserve">Food &amp; beverage   </t>
    </r>
    <r>
      <rPr>
        <b/>
        <sz val="10"/>
        <rFont val="Arial"/>
        <family val="2"/>
      </rPr>
      <t xml:space="preserve">                                                                                        </t>
    </r>
  </si>
  <si>
    <r>
      <rPr>
        <b/>
        <sz val="10"/>
        <rFont val="Arial"/>
        <family val="2"/>
      </rPr>
      <t xml:space="preserve">Penginapan
</t>
    </r>
    <r>
      <rPr>
        <i/>
        <sz val="10"/>
        <rFont val="Arial"/>
        <family val="2"/>
      </rPr>
      <t xml:space="preserve">Accommodation </t>
    </r>
    <r>
      <rPr>
        <b/>
        <sz val="10"/>
        <rFont val="Arial"/>
        <family val="2"/>
      </rPr>
      <t xml:space="preserve">                                                                                                      </t>
    </r>
  </si>
  <si>
    <r>
      <rPr>
        <b/>
        <sz val="10"/>
        <rFont val="Arial"/>
        <family val="2"/>
      </rPr>
      <t xml:space="preserve">Perbelanjaan sebelum perjalanan/
pakej/ bayaran masuk/ tiket
</t>
    </r>
    <r>
      <rPr>
        <i/>
        <sz val="10"/>
        <rFont val="Arial"/>
        <family val="2"/>
      </rPr>
      <t>Expenditure before the trip/
package/ entrance fees/ tickets</t>
    </r>
  </si>
  <si>
    <r>
      <rPr>
        <b/>
        <sz val="10"/>
        <rFont val="Arial"/>
        <family val="2"/>
      </rPr>
      <t xml:space="preserve">Aktiviti-aktiviti lain
</t>
    </r>
    <r>
      <rPr>
        <i/>
        <sz val="10"/>
        <rFont val="Arial"/>
        <family val="2"/>
      </rPr>
      <t>Other activities</t>
    </r>
  </si>
  <si>
    <r>
      <rPr>
        <b/>
        <sz val="10"/>
        <rFont val="Arial"/>
        <family val="2"/>
      </rPr>
      <t xml:space="preserve">B. Perbelanjaan oleh isi rumah yang dilawati
    </t>
    </r>
    <r>
      <rPr>
        <i/>
        <sz val="10"/>
        <rFont val="Arial"/>
        <family val="2"/>
      </rPr>
      <t>Expenditure by visited households</t>
    </r>
  </si>
  <si>
    <r>
      <rPr>
        <b/>
        <sz val="10"/>
        <rFont val="Arial"/>
        <family val="2"/>
      </rPr>
      <t xml:space="preserve">Jumlah Perbelanjaan (A+B)
</t>
    </r>
    <r>
      <rPr>
        <i/>
        <sz val="10"/>
        <rFont val="Arial"/>
        <family val="2"/>
      </rPr>
      <t>Total Expenditure (A+B)</t>
    </r>
  </si>
  <si>
    <t>Jadual 7: Perjalanan Pelancongan Domestik mengikut Tujuan Utama dan Aktiviti, 2024</t>
  </si>
  <si>
    <t>Table 7: Domestic Tourism Trips by Main Purpose of Visit and Activities, 2024</t>
  </si>
  <si>
    <r>
      <rPr>
        <b/>
        <sz val="10"/>
        <rFont val="Arial"/>
        <family val="2"/>
      </rPr>
      <t xml:space="preserve">Tujuan
</t>
    </r>
    <r>
      <rPr>
        <i/>
        <sz val="10"/>
        <rFont val="Arial"/>
        <family val="2"/>
      </rPr>
      <t>Purpose</t>
    </r>
  </si>
  <si>
    <r>
      <rPr>
        <b/>
        <sz val="10"/>
        <rFont val="Arial"/>
        <family val="2"/>
      </rPr>
      <t xml:space="preserve">Peratus
Sumbangan
</t>
    </r>
    <r>
      <rPr>
        <i/>
        <sz val="10"/>
        <rFont val="Arial"/>
        <family val="2"/>
      </rPr>
      <t xml:space="preserve">Percentage
Share
</t>
    </r>
    <r>
      <rPr>
        <b/>
        <i/>
        <sz val="10"/>
        <rFont val="Arial"/>
        <family val="2"/>
      </rPr>
      <t>(%)</t>
    </r>
  </si>
  <si>
    <r>
      <rPr>
        <b/>
        <sz val="10"/>
        <rFont val="Arial"/>
        <family val="2"/>
      </rPr>
      <t xml:space="preserve">Aktiviti
</t>
    </r>
    <r>
      <rPr>
        <i/>
        <sz val="10"/>
        <rFont val="Arial"/>
        <family val="2"/>
      </rPr>
      <t>Activities</t>
    </r>
  </si>
  <si>
    <r>
      <rPr>
        <b/>
        <sz val="10"/>
        <rFont val="Arial"/>
        <family val="2"/>
      </rPr>
      <t xml:space="preserve">Melawat saudara-mara &amp; rakan
</t>
    </r>
    <r>
      <rPr>
        <i/>
        <sz val="10"/>
        <rFont val="Arial"/>
        <family val="2"/>
      </rPr>
      <t>Visiting relatives &amp; friends</t>
    </r>
  </si>
  <si>
    <r>
      <rPr>
        <b/>
        <sz val="10"/>
        <rFont val="Arial"/>
        <family val="2"/>
      </rPr>
      <t xml:space="preserve">Makan di luar/ restoran
</t>
    </r>
    <r>
      <rPr>
        <i/>
        <sz val="10"/>
        <rFont val="Arial"/>
        <family val="2"/>
      </rPr>
      <t>Dining out/ restaurants</t>
    </r>
  </si>
  <si>
    <r>
      <rPr>
        <b/>
        <sz val="10"/>
        <rFont val="Arial"/>
        <family val="2"/>
      </rPr>
      <t xml:space="preserve">Berehat &amp; bersiar-siar
</t>
    </r>
    <r>
      <rPr>
        <i/>
        <sz val="10"/>
        <rFont val="Arial"/>
        <family val="2"/>
      </rPr>
      <t>Rest &amp; sight seeing</t>
    </r>
  </si>
  <si>
    <r>
      <rPr>
        <b/>
        <sz val="10"/>
        <rFont val="Arial"/>
        <family val="2"/>
      </rPr>
      <t xml:space="preserve">Percutian/ mengisi masa lapang/ berehat
</t>
    </r>
    <r>
      <rPr>
        <i/>
        <sz val="10"/>
        <rFont val="Arial"/>
        <family val="2"/>
      </rPr>
      <t>Holiday/ leisure/ relaxation</t>
    </r>
  </si>
  <si>
    <r>
      <rPr>
        <b/>
        <sz val="10"/>
        <rFont val="Arial"/>
        <family val="2"/>
      </rPr>
      <t xml:space="preserve">Aktiviti pantai/ laut
</t>
    </r>
    <r>
      <rPr>
        <i/>
        <sz val="10"/>
        <rFont val="Arial"/>
        <family val="2"/>
      </rPr>
      <t>Beach/ sea activities</t>
    </r>
  </si>
  <si>
    <r>
      <rPr>
        <b/>
        <sz val="10"/>
        <rFont val="Arial"/>
        <family val="2"/>
      </rPr>
      <t xml:space="preserve">Perjalanan insentif/ lain-lain
</t>
    </r>
    <r>
      <rPr>
        <i/>
        <sz val="10"/>
        <rFont val="Arial"/>
        <family val="2"/>
      </rPr>
      <t>Incentive travel/ others</t>
    </r>
  </si>
  <si>
    <r>
      <rPr>
        <b/>
        <sz val="10"/>
        <rFont val="Arial"/>
        <family val="2"/>
      </rPr>
      <t xml:space="preserve">Hiburan/ menghadiri acara khas/ sukan
</t>
    </r>
    <r>
      <rPr>
        <i/>
        <sz val="10"/>
        <rFont val="Arial"/>
        <family val="2"/>
      </rPr>
      <t>Entertainment/ attending special event/ sports</t>
    </r>
  </si>
  <si>
    <r>
      <rPr>
        <b/>
        <sz val="10"/>
        <rFont val="Arial"/>
        <family val="2"/>
      </rPr>
      <t xml:space="preserve">Acara khusus
</t>
    </r>
    <r>
      <rPr>
        <i/>
        <sz val="10"/>
        <rFont val="Arial"/>
        <family val="2"/>
      </rPr>
      <t>Special event</t>
    </r>
  </si>
  <si>
    <r>
      <rPr>
        <b/>
        <sz val="10"/>
        <rFont val="Arial"/>
        <family val="2"/>
      </rPr>
      <t xml:space="preserve">Rawatan perubatan/ penjagaan diri
</t>
    </r>
    <r>
      <rPr>
        <i/>
        <sz val="10"/>
        <rFont val="Arial"/>
        <family val="2"/>
      </rPr>
      <t>Medical treatment/ wellness</t>
    </r>
  </si>
  <si>
    <r>
      <rPr>
        <b/>
        <sz val="10"/>
        <rFont val="Arial"/>
        <family val="2"/>
      </rPr>
      <t xml:space="preserve">Mendapat rawatan perubatan
</t>
    </r>
    <r>
      <rPr>
        <i/>
        <sz val="10"/>
        <rFont val="Arial"/>
        <family val="2"/>
      </rPr>
      <t>Medical treatment</t>
    </r>
  </si>
  <si>
    <r>
      <rPr>
        <b/>
        <sz val="10"/>
        <rFont val="Arial"/>
        <family val="2"/>
      </rPr>
      <t xml:space="preserve">Amal ibadat/ melawat rumah ibadat
</t>
    </r>
    <r>
      <rPr>
        <i/>
        <sz val="10"/>
        <rFont val="Arial"/>
        <family val="2"/>
      </rPr>
      <t>Religious worship/ visit places of worship</t>
    </r>
  </si>
  <si>
    <r>
      <rPr>
        <b/>
        <sz val="10"/>
        <rFont val="Arial"/>
        <family val="2"/>
      </rPr>
      <t xml:space="preserve">Amal ibadat
</t>
    </r>
    <r>
      <rPr>
        <i/>
        <sz val="10"/>
        <rFont val="Arial"/>
        <family val="2"/>
      </rPr>
      <t>Religious worship</t>
    </r>
  </si>
  <si>
    <r>
      <rPr>
        <b/>
        <sz val="10"/>
        <rFont val="Arial"/>
        <family val="2"/>
      </rPr>
      <t xml:space="preserve">Melawat rumah ibadat
</t>
    </r>
    <r>
      <rPr>
        <i/>
        <sz val="10"/>
        <rFont val="Arial"/>
        <family val="2"/>
      </rPr>
      <t>Visit places of worship</t>
    </r>
  </si>
  <si>
    <r>
      <rPr>
        <b/>
        <sz val="10"/>
        <rFont val="Arial"/>
        <family val="2"/>
      </rPr>
      <t xml:space="preserve">Urusan rasmi/ perniagaan/ pendidikan
</t>
    </r>
    <r>
      <rPr>
        <i/>
        <sz val="10"/>
        <rFont val="Arial"/>
        <family val="2"/>
      </rPr>
      <t>Official business/ business/ education</t>
    </r>
  </si>
  <si>
    <r>
      <rPr>
        <b/>
        <sz val="10"/>
        <rFont val="Arial"/>
        <family val="2"/>
      </rPr>
      <t xml:space="preserve">Persidangan/ seminar/ mesyuarat/ pameran
</t>
    </r>
    <r>
      <rPr>
        <i/>
        <sz val="10"/>
        <rFont val="Arial"/>
        <family val="2"/>
      </rPr>
      <t>Conferences/ seminars/ meetings/ exhibitions</t>
    </r>
  </si>
  <si>
    <r>
      <rPr>
        <b/>
        <sz val="10"/>
        <rFont val="Arial"/>
        <family val="2"/>
      </rPr>
      <t xml:space="preserve">Perniagaan
</t>
    </r>
    <r>
      <rPr>
        <i/>
        <sz val="10"/>
        <rFont val="Arial"/>
        <family val="2"/>
      </rPr>
      <t>Business</t>
    </r>
  </si>
  <si>
    <r>
      <rPr>
        <b/>
        <sz val="10"/>
        <color rgb="FF000000"/>
        <rFont val="Arial"/>
        <family val="2"/>
      </rPr>
      <t xml:space="preserve">Jumlah                                                                                                                                                       </t>
    </r>
    <r>
      <rPr>
        <i/>
        <sz val="10"/>
        <color indexed="8"/>
        <rFont val="Arial"/>
        <family val="2"/>
      </rPr>
      <t>Total</t>
    </r>
  </si>
  <si>
    <t>Jadual 8A: Lima Destinasi Tumpuan Pelawat Domestik, 2024</t>
  </si>
  <si>
    <t>Table 8A: Top Five Destinations Most Visited by Domestic Visitors, 2024</t>
  </si>
  <si>
    <r>
      <rPr>
        <b/>
        <sz val="10"/>
        <rFont val="Arial"/>
        <family val="2"/>
      </rPr>
      <t xml:space="preserve">Negeri
</t>
    </r>
    <r>
      <rPr>
        <i/>
        <sz val="10"/>
        <rFont val="Arial"/>
        <family val="2"/>
      </rPr>
      <t>State</t>
    </r>
  </si>
  <si>
    <r>
      <rPr>
        <b/>
        <sz val="10"/>
        <rFont val="Arial"/>
        <family val="2"/>
      </rPr>
      <t>Lima Destinasi Tumpuan Pelawat Domestik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Top Five Destinations Most Visited by Domestic Visitors</t>
    </r>
  </si>
  <si>
    <t>Johor</t>
  </si>
  <si>
    <t>Paradigm Mall Johor Bahru
Toppen Shopping Centre
Legoland Malaysia
Air Terjun Gunung Ledang
The Mall, Mid Valley Southkey</t>
  </si>
  <si>
    <t>Perlis</t>
  </si>
  <si>
    <t>Arked Niaga Padang Besar
Medan Ikan Bakar Kuala Perlis
Padang Waremart
Hutan Lipur Bukit Ayer
Menara Pandang Wang Kelian</t>
  </si>
  <si>
    <t>Kedah</t>
  </si>
  <si>
    <t>Aman Central Mall
Amanjaya Mall
Pantai Cenang
Dataran Lang
Pantai Tanjung Dawai</t>
  </si>
  <si>
    <t>Selangor</t>
  </si>
  <si>
    <t>IOI City Mall
Ikea Damansara
Sunway Pyramid
1 Utama Shopping Centre
Batu Caves</t>
  </si>
  <si>
    <t>Kelantan</t>
  </si>
  <si>
    <t>AEON Lembah Sireh
Pasar Siti Khadijah
KB Mall
Pasar Malam Wakaf Che Yeh
Pantai Cahaya Bulan</t>
  </si>
  <si>
    <t>Terengganu</t>
  </si>
  <si>
    <t>KTCC Mall
Terengganu Drawbridge
Pantai Batu Buruk
Pasar Besar Kedai Payang
Pesisir Pantai Seberang Takir</t>
  </si>
  <si>
    <t>Melaka</t>
  </si>
  <si>
    <t>Pantai Klebang
Jonker Street
Mahkota Parade
Dataran Pahlawan
Zoo Melaka</t>
  </si>
  <si>
    <t>Sabah</t>
  </si>
  <si>
    <t>Imago Shopping Mall
One Borneo Hypermall
Suria Sabah Shopping Mall
Centre Point Sabah
Pantai Tanjung Aru</t>
  </si>
  <si>
    <t>Negeri Sembilan</t>
  </si>
  <si>
    <t>Palm Mall Seremban
City Park Seremban 2
Dataran Nilai
Pantai Teluk Kemang
Pantai Port Dickson</t>
  </si>
  <si>
    <t>Sarawak</t>
  </si>
  <si>
    <t>Daesco Star Mega Mall
The Spring Mall Bintulu
Pasar Sentral Sibu
Vivacity Megamall
Wisma Sanyan</t>
  </si>
  <si>
    <t>Pahang</t>
  </si>
  <si>
    <t>East Cost Mall (ECM)
Pantai Teluk Cempedak
Kuantan Parade
Genting Highlands
Cameron Highlands</t>
  </si>
  <si>
    <t>W.P. Kuala Lumpur</t>
  </si>
  <si>
    <t>SOGO
Mid Valley Megamall
Suria KLCC
Petaling Street Market
Pasar Seni</t>
  </si>
  <si>
    <t>Pulau Pinang</t>
  </si>
  <si>
    <t>Queensbay Mall
Pantai Batu Ferringhi
Sunway Carnival Mall
Gurney Plaza
Bukit Bendera</t>
  </si>
  <si>
    <t>W.P. Labuan</t>
  </si>
  <si>
    <t>Kompleks Ujana Kewangan
Dataran Labuan
Pantai Pohon Batu
Kompleks Sukan Laut Antarabangsa Labuan
Kampung Patau-Patau</t>
  </si>
  <si>
    <t>Perak</t>
  </si>
  <si>
    <t>Teluk Batik
Lumut Waterfront
Ipoh Night Market
Taman Rekreasi Gunung Lang
Pulau Pangkor</t>
  </si>
  <si>
    <t>W.P. Putrajaya</t>
  </si>
  <si>
    <t>Dataran Putrajaya, Presint 3
Alamanda Shopping Centre
Masjid Putra
Cruise Tasik Putrajaya
Dataran Putra</t>
  </si>
  <si>
    <t>Jadual 8B: Lima Daerah Pentadbiran Tumpuan Pelawat Domestik, 2024</t>
  </si>
  <si>
    <t>Table 8B: Top Five Administrative Districts Most Visited by Domestic Visitors, 2024</t>
  </si>
  <si>
    <r>
      <rPr>
        <b/>
        <sz val="10.5"/>
        <rFont val="Arial"/>
        <family val="2"/>
      </rPr>
      <t xml:space="preserve">Negeri
</t>
    </r>
    <r>
      <rPr>
        <i/>
        <sz val="10.5"/>
        <rFont val="Arial"/>
        <family val="2"/>
      </rPr>
      <t>State</t>
    </r>
  </si>
  <si>
    <r>
      <rPr>
        <b/>
        <sz val="10.5"/>
        <rFont val="Arial"/>
        <family val="2"/>
      </rPr>
      <t>Lima Daerah Pentadbiran Tumpuan Pelawat Domestik</t>
    </r>
    <r>
      <rPr>
        <sz val="10.5"/>
        <rFont val="Arial"/>
        <family val="2"/>
      </rPr>
      <t xml:space="preserve">
</t>
    </r>
    <r>
      <rPr>
        <i/>
        <sz val="10.5"/>
        <rFont val="Arial"/>
        <family val="2"/>
      </rPr>
      <t>Top Five Administrative Districts Most Visited by Domestic Visitors</t>
    </r>
  </si>
  <si>
    <t xml:space="preserve">
Johor</t>
  </si>
  <si>
    <t xml:space="preserve">
Johor Bahru
Batu Pahat
Muar
Kota Tinggi
Segamat</t>
  </si>
  <si>
    <t xml:space="preserve">
Pulau Pinang</t>
  </si>
  <si>
    <t xml:space="preserve">
Timur Laut
Barat Daya
Seberang Perai Tengah
Seberang Perai Utara
Seberang Perai Selatan</t>
  </si>
  <si>
    <t xml:space="preserve">
Kedah</t>
  </si>
  <si>
    <t xml:space="preserve">
Kota Setar
Langkawi
Kuala Muda
Baling
Kulim</t>
  </si>
  <si>
    <t xml:space="preserve">
Perak</t>
  </si>
  <si>
    <t xml:space="preserve">
Kinta
Larut &amp; Matang
Manjung
Kuala Kangsar
Batang Padang</t>
  </si>
  <si>
    <t xml:space="preserve">
Kelantan</t>
  </si>
  <si>
    <t xml:space="preserve">
Kota Bharu
Bachok
Pasir Mas
Pasir Puteh
Tanah Merah</t>
  </si>
  <si>
    <t xml:space="preserve">
Selangor</t>
  </si>
  <si>
    <t xml:space="preserve">
Petaling
Sepang
Gombak
Kuala Selangor
Hulu Langat</t>
  </si>
  <si>
    <t xml:space="preserve">
Melaka</t>
  </si>
  <si>
    <t xml:space="preserve">
Melaka Tengah
Alor Gajah
Jasin</t>
  </si>
  <si>
    <t xml:space="preserve">
Terengganu</t>
  </si>
  <si>
    <t xml:space="preserve">
Kuala Terengganu
Kuala Nerus
Kemaman
Besut
Dungun</t>
  </si>
  <si>
    <t xml:space="preserve">
Negeri Sembilan</t>
  </si>
  <si>
    <t xml:space="preserve">
Seremban
Port Dickson
Tampin
Kuala Pilah
Jempol</t>
  </si>
  <si>
    <t xml:space="preserve">
Sabah</t>
  </si>
  <si>
    <t xml:space="preserve">
Kota Kinabalu
Ranau
Tawau
Sandakan
Keningau</t>
  </si>
  <si>
    <t xml:space="preserve">
Pahang</t>
  </si>
  <si>
    <t xml:space="preserve">
Kuantan
Bentong
Cameron Highlands
Rompin
Temerloh</t>
  </si>
  <si>
    <t xml:space="preserve">
Sarawak</t>
  </si>
  <si>
    <t xml:space="preserve">
Kuching
Sibu
Bintulu
Miri
Sri Aman</t>
  </si>
  <si>
    <r>
      <rPr>
        <sz val="9"/>
        <color theme="1"/>
        <rFont val="Arial"/>
        <family val="2"/>
      </rPr>
      <t>*</t>
    </r>
    <r>
      <rPr>
        <b/>
        <sz val="9"/>
        <color theme="1"/>
        <rFont val="Arial"/>
        <family val="2"/>
      </rPr>
      <t>Nota</t>
    </r>
    <r>
      <rPr>
        <sz val="9"/>
        <color theme="1"/>
        <rFont val="Arial"/>
        <family val="2"/>
      </rPr>
      <t>: Bagi Negeri Perlis, W.P. Kuala Lumpur, W.P. Labuan dan W.P. Putrajaya, tiada daerah pentadbiran</t>
    </r>
  </si>
  <si>
    <t>*Note: For State of Perlis, W.P. Kuala Lumpur, W.P. Labuan dan W.P. Putrajaya, there is no administrative district</t>
  </si>
  <si>
    <t>Jadual 9: Bilangan Pelawat Domestik mengikut Negeri Dikunjungi, 2017 - 2024</t>
  </si>
  <si>
    <t>Table 9: Number of Domestic Visitors by State Visited, 2017 - 2024</t>
  </si>
  <si>
    <r>
      <rPr>
        <b/>
        <sz val="10"/>
        <rFont val="Arial"/>
        <family val="2"/>
      </rPr>
      <t xml:space="preserve">Negeri           
</t>
    </r>
    <r>
      <rPr>
        <i/>
        <sz val="10"/>
        <rFont val="Arial"/>
        <family val="2"/>
      </rPr>
      <t>State</t>
    </r>
  </si>
  <si>
    <r>
      <rPr>
        <b/>
        <sz val="10"/>
        <rFont val="Arial"/>
        <family val="2"/>
      </rPr>
      <t xml:space="preserve">Bilangan Pelawat Domestik
</t>
    </r>
    <r>
      <rPr>
        <i/>
        <sz val="10"/>
        <rFont val="Arial"/>
        <family val="2"/>
      </rPr>
      <t>Number of Domestic Visitors</t>
    </r>
    <r>
      <rPr>
        <b/>
        <sz val="10"/>
        <rFont val="Arial"/>
        <family val="2"/>
      </rPr>
      <t xml:space="preserve">
('000)</t>
    </r>
  </si>
  <si>
    <r>
      <rPr>
        <b/>
        <sz val="10"/>
        <color theme="1"/>
        <rFont val="Arial"/>
        <family val="2"/>
      </rPr>
      <t xml:space="preserve">Jumlah
</t>
    </r>
    <r>
      <rPr>
        <i/>
        <sz val="10"/>
        <color theme="1"/>
        <rFont val="Arial"/>
        <family val="2"/>
      </rPr>
      <t>Total</t>
    </r>
  </si>
  <si>
    <t>Jadual 10: Bilangan Pelancong mengikut Negeri Dikunjungi, 2024</t>
  </si>
  <si>
    <t>Table 10: Number of Tourists by State Visited, 2024</t>
  </si>
  <si>
    <r>
      <rPr>
        <b/>
        <sz val="10"/>
        <color indexed="59"/>
        <rFont val="Arial"/>
        <family val="2"/>
      </rPr>
      <t>Negeri Asal</t>
    </r>
    <r>
      <rPr>
        <sz val="10"/>
        <color indexed="59"/>
        <rFont val="Arial"/>
        <family val="2"/>
      </rPr>
      <t xml:space="preserve">
</t>
    </r>
    <r>
      <rPr>
        <i/>
        <sz val="10"/>
        <color indexed="59"/>
        <rFont val="Arial"/>
        <family val="2"/>
      </rPr>
      <t>State of Origin</t>
    </r>
  </si>
  <si>
    <r>
      <rPr>
        <b/>
        <sz val="10"/>
        <color rgb="FF333300"/>
        <rFont val="Arial"/>
        <family val="2"/>
      </rPr>
      <t>Negeri Dikunjungi</t>
    </r>
    <r>
      <rPr>
        <sz val="10"/>
        <color rgb="FF333300"/>
        <rFont val="Arial"/>
        <family val="2"/>
      </rPr>
      <t xml:space="preserve">/ </t>
    </r>
    <r>
      <rPr>
        <i/>
        <sz val="10"/>
        <color rgb="FF333300"/>
        <rFont val="Arial"/>
        <family val="2"/>
      </rPr>
      <t xml:space="preserve">State Visited </t>
    </r>
  </si>
  <si>
    <t>Malaysia</t>
  </si>
  <si>
    <t>Tahun Lepas</t>
  </si>
  <si>
    <t>YoY</t>
  </si>
  <si>
    <t>Jadual 11: Taburan Peratus Pelawat Domestik mengikut Mod Pengangkutan, 2023 dan 2024</t>
  </si>
  <si>
    <t>Table 11: Percentage Distribution of Domestic Visitors by Mode of Transport, 2023 and 2024</t>
  </si>
  <si>
    <r>
      <rPr>
        <b/>
        <sz val="10"/>
        <rFont val="Arial"/>
        <family val="2"/>
      </rPr>
      <t xml:space="preserve">Mod Pengangkutan                                                  </t>
    </r>
    <r>
      <rPr>
        <i/>
        <sz val="10"/>
        <rFont val="Arial"/>
        <family val="2"/>
      </rPr>
      <t xml:space="preserve">Mode of Transport </t>
    </r>
    <r>
      <rPr>
        <b/>
        <sz val="10"/>
        <rFont val="Arial"/>
        <family val="2"/>
      </rPr>
      <t> </t>
    </r>
  </si>
  <si>
    <r>
      <rPr>
        <b/>
        <sz val="10"/>
        <rFont val="Arial"/>
        <family val="2"/>
      </rPr>
      <t xml:space="preserve">Pelawat      </t>
    </r>
    <r>
      <rPr>
        <i/>
        <sz val="10"/>
        <rFont val="Arial"/>
        <family val="2"/>
      </rPr>
      <t>Visitors</t>
    </r>
  </si>
  <si>
    <r>
      <rPr>
        <b/>
        <sz val="10"/>
        <rFont val="Arial"/>
        <family val="2"/>
      </rPr>
      <t xml:space="preserve">Pelawat Harian
</t>
    </r>
    <r>
      <rPr>
        <i/>
        <sz val="10"/>
        <rFont val="Arial"/>
        <family val="2"/>
      </rPr>
      <t xml:space="preserve">Excursionists </t>
    </r>
  </si>
  <si>
    <r>
      <rPr>
        <b/>
        <sz val="10"/>
        <rFont val="Arial"/>
        <family val="2"/>
      </rPr>
      <t xml:space="preserve">Pelancong  </t>
    </r>
    <r>
      <rPr>
        <i/>
        <sz val="10"/>
        <rFont val="Arial"/>
        <family val="2"/>
      </rPr>
      <t>Tourists</t>
    </r>
  </si>
  <si>
    <r>
      <rPr>
        <b/>
        <sz val="10"/>
        <rFont val="Arial"/>
        <family val="2"/>
      </rPr>
      <t>Jumlah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Total</t>
    </r>
  </si>
  <si>
    <r>
      <rPr>
        <b/>
        <sz val="10"/>
        <rFont val="Arial"/>
        <family val="2"/>
      </rPr>
      <t>Udara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Air</t>
    </r>
  </si>
  <si>
    <r>
      <rPr>
        <b/>
        <sz val="10"/>
        <rFont val="Arial"/>
        <family val="2"/>
      </rPr>
      <t>Air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Water</t>
    </r>
  </si>
  <si>
    <r>
      <rPr>
        <b/>
        <sz val="10"/>
        <rFont val="Arial"/>
        <family val="2"/>
      </rPr>
      <t>Darat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Land</t>
    </r>
  </si>
  <si>
    <r>
      <rPr>
        <b/>
        <sz val="10"/>
        <rFont val="Arial"/>
        <family val="2"/>
      </rPr>
      <t>Kenderaan                persendirian</t>
    </r>
    <r>
      <rPr>
        <sz val="10"/>
        <rFont val="Arial"/>
        <family val="2"/>
      </rPr>
      <t xml:space="preserve">/            </t>
    </r>
    <r>
      <rPr>
        <i/>
        <sz val="10"/>
        <rFont val="Arial"/>
        <family val="2"/>
      </rPr>
      <t>Private vehicles</t>
    </r>
  </si>
  <si>
    <r>
      <rPr>
        <b/>
        <sz val="10"/>
        <rFont val="Arial"/>
        <family val="2"/>
      </rPr>
      <t>Teksi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Taxi</t>
    </r>
  </si>
  <si>
    <r>
      <rPr>
        <b/>
        <sz val="10"/>
        <rFont val="Arial"/>
        <family val="2"/>
      </rPr>
      <t>Bas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Bus</t>
    </r>
  </si>
  <si>
    <r>
      <rPr>
        <b/>
        <sz val="10"/>
        <rFont val="Arial"/>
        <family val="2"/>
      </rPr>
      <t>Kereta api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Train</t>
    </r>
  </si>
  <si>
    <t>Jadual 12: Taburan Peratus Pelancong mengikut Jenis Penginapan, 2023 dan 2024</t>
  </si>
  <si>
    <t>Table 12: Percentage Distribution of Tourists by Type of Accommodation, 2023 and 2024</t>
  </si>
  <si>
    <r>
      <rPr>
        <b/>
        <sz val="10"/>
        <rFont val="Arial"/>
        <family val="2"/>
      </rPr>
      <t xml:space="preserve">Jenis Penginapan  
</t>
    </r>
    <r>
      <rPr>
        <i/>
        <sz val="10"/>
        <rFont val="Arial"/>
        <family val="2"/>
      </rPr>
      <t xml:space="preserve">Type of Accommodation </t>
    </r>
  </si>
  <si>
    <r>
      <rPr>
        <b/>
        <sz val="10"/>
        <rFont val="Arial"/>
        <family val="2"/>
      </rPr>
      <t xml:space="preserve">Peratus                            </t>
    </r>
    <r>
      <rPr>
        <i/>
        <sz val="10"/>
        <rFont val="Arial"/>
        <family val="2"/>
      </rPr>
      <t>Percentage</t>
    </r>
    <r>
      <rPr>
        <b/>
        <i/>
        <sz val="10"/>
        <rFont val="Arial"/>
        <family val="2"/>
      </rPr>
      <t xml:space="preserve"> 
</t>
    </r>
    <r>
      <rPr>
        <b/>
        <sz val="10"/>
        <rFont val="Arial"/>
        <family val="2"/>
      </rPr>
      <t>(%)</t>
    </r>
    <r>
      <rPr>
        <b/>
        <i/>
        <sz val="10"/>
        <rFont val="Arial"/>
        <family val="2"/>
      </rPr>
      <t xml:space="preserve"> </t>
    </r>
  </si>
  <si>
    <r>
      <rPr>
        <b/>
        <sz val="10"/>
        <rFont val="Arial"/>
        <family val="2"/>
      </rPr>
      <t>Rumah saudara-mara &amp; rakan/</t>
    </r>
    <r>
      <rPr>
        <i/>
        <sz val="10"/>
        <rFont val="Arial"/>
        <family val="2"/>
      </rPr>
      <t xml:space="preserve"> Relatives’&amp; friends' house</t>
    </r>
  </si>
  <si>
    <r>
      <rPr>
        <b/>
        <sz val="10"/>
        <rFont val="Arial"/>
        <family val="2"/>
      </rPr>
      <t xml:space="preserve">Hotel/ </t>
    </r>
    <r>
      <rPr>
        <i/>
        <sz val="10"/>
        <rFont val="Arial"/>
        <family val="2"/>
      </rPr>
      <t>Hotel</t>
    </r>
  </si>
  <si>
    <r>
      <rPr>
        <b/>
        <sz val="10"/>
        <rFont val="Arial"/>
        <family val="2"/>
      </rPr>
      <t xml:space="preserve">Chalet/ </t>
    </r>
    <r>
      <rPr>
        <i/>
        <sz val="10"/>
        <rFont val="Arial"/>
        <family val="2"/>
      </rPr>
      <t>Chalet</t>
    </r>
  </si>
  <si>
    <r>
      <rPr>
        <b/>
        <sz val="10"/>
        <rFont val="Arial"/>
        <family val="2"/>
      </rPr>
      <t xml:space="preserve">Apartmen/ </t>
    </r>
    <r>
      <rPr>
        <i/>
        <sz val="10"/>
        <rFont val="Arial"/>
        <family val="2"/>
      </rPr>
      <t>Apartment</t>
    </r>
  </si>
  <si>
    <r>
      <rPr>
        <b/>
        <sz val="10"/>
        <rFont val="Arial"/>
        <family val="2"/>
      </rPr>
      <t xml:space="preserve">Inap desa/ Rumah percutian/ </t>
    </r>
    <r>
      <rPr>
        <i/>
        <sz val="10"/>
        <rFont val="Arial"/>
        <family val="2"/>
      </rPr>
      <t>Homestay/ Vacation homes</t>
    </r>
  </si>
  <si>
    <r>
      <rPr>
        <b/>
        <sz val="10"/>
        <rFont val="Arial"/>
        <family val="2"/>
      </rPr>
      <t xml:space="preserve">Rumah rehat/ </t>
    </r>
    <r>
      <rPr>
        <i/>
        <sz val="10"/>
        <rFont val="Arial"/>
        <family val="2"/>
      </rPr>
      <t>Rest house</t>
    </r>
  </si>
  <si>
    <t>Jadual 13: Profil Sosial &amp; Demografi Pelawat Domestik, 2023 dan 2024</t>
  </si>
  <si>
    <t>Table 13: Social &amp; Demographic Profile of Domestic Visitors, 2023 and 2024</t>
  </si>
  <si>
    <t>Jantina</t>
  </si>
  <si>
    <t>Kumpulan umur</t>
  </si>
  <si>
    <r>
      <rPr>
        <b/>
        <sz val="10"/>
        <rFont val="Arial"/>
        <family val="2"/>
      </rPr>
      <t xml:space="preserve">Peratus/ </t>
    </r>
    <r>
      <rPr>
        <i/>
        <sz val="10"/>
        <rFont val="Arial"/>
        <family val="2"/>
      </rPr>
      <t>Percentage</t>
    </r>
    <r>
      <rPr>
        <b/>
        <sz val="10"/>
        <rFont val="Arial"/>
        <family val="2"/>
      </rPr>
      <t xml:space="preserve"> (%)</t>
    </r>
  </si>
  <si>
    <t>Sex</t>
  </si>
  <si>
    <t>Age group</t>
  </si>
  <si>
    <t>15 - 24</t>
  </si>
  <si>
    <t>25 - 39</t>
  </si>
  <si>
    <t>40 - 54</t>
  </si>
  <si>
    <t>≥ 55</t>
  </si>
  <si>
    <r>
      <rPr>
        <b/>
        <sz val="10"/>
        <rFont val="Arial"/>
        <family val="2"/>
      </rPr>
      <t xml:space="preserve">Lelaki/ </t>
    </r>
    <r>
      <rPr>
        <i/>
        <sz val="10"/>
        <rFont val="Arial"/>
        <family val="2"/>
      </rPr>
      <t>Male</t>
    </r>
  </si>
  <si>
    <r>
      <rPr>
        <b/>
        <sz val="10"/>
        <rFont val="Arial"/>
        <family val="2"/>
      </rPr>
      <t xml:space="preserve">Perempuan/ </t>
    </r>
    <r>
      <rPr>
        <i/>
        <sz val="10"/>
        <rFont val="Arial"/>
        <family val="2"/>
      </rPr>
      <t>Female</t>
    </r>
  </si>
  <si>
    <t>Kumpulan etnik</t>
  </si>
  <si>
    <t>Ethnic group</t>
  </si>
  <si>
    <r>
      <rPr>
        <b/>
        <sz val="10"/>
        <rFont val="Arial"/>
        <family val="2"/>
      </rPr>
      <t xml:space="preserve">Bumiputera/ </t>
    </r>
    <r>
      <rPr>
        <i/>
        <sz val="10"/>
        <rFont val="Arial"/>
        <family val="2"/>
      </rPr>
      <t>Bumiputera</t>
    </r>
  </si>
  <si>
    <r>
      <rPr>
        <b/>
        <sz val="10"/>
        <rFont val="Arial"/>
        <family val="2"/>
      </rPr>
      <t xml:space="preserve">Cina/ </t>
    </r>
    <r>
      <rPr>
        <i/>
        <sz val="10"/>
        <rFont val="Arial"/>
        <family val="2"/>
      </rPr>
      <t>Chinese</t>
    </r>
  </si>
  <si>
    <r>
      <rPr>
        <b/>
        <sz val="10"/>
        <rFont val="Arial"/>
        <family val="2"/>
      </rPr>
      <t xml:space="preserve">India/ </t>
    </r>
    <r>
      <rPr>
        <i/>
        <sz val="10"/>
        <rFont val="Arial"/>
        <family val="2"/>
      </rPr>
      <t>Indians</t>
    </r>
  </si>
  <si>
    <r>
      <rPr>
        <b/>
        <sz val="10"/>
        <rFont val="Arial"/>
        <family val="2"/>
      </rPr>
      <t xml:space="preserve">Lain-Lain/ </t>
    </r>
    <r>
      <rPr>
        <i/>
        <sz val="10"/>
        <rFont val="Arial"/>
        <family val="2"/>
      </rPr>
      <t>Others</t>
    </r>
  </si>
  <si>
    <t>Tahap pendidikan</t>
  </si>
  <si>
    <t>Educational level</t>
  </si>
  <si>
    <r>
      <rPr>
        <b/>
        <sz val="10"/>
        <rFont val="Arial"/>
        <family val="2"/>
      </rPr>
      <t xml:space="preserve">Tertiari/ </t>
    </r>
    <r>
      <rPr>
        <i/>
        <sz val="10"/>
        <rFont val="Arial"/>
        <family val="2"/>
      </rPr>
      <t>Tertiary</t>
    </r>
  </si>
  <si>
    <r>
      <rPr>
        <b/>
        <sz val="10"/>
        <rFont val="Arial"/>
        <family val="2"/>
      </rPr>
      <t xml:space="preserve">Menengah/ </t>
    </r>
    <r>
      <rPr>
        <i/>
        <sz val="10"/>
        <rFont val="Arial"/>
        <family val="2"/>
      </rPr>
      <t>Secondary</t>
    </r>
  </si>
  <si>
    <r>
      <rPr>
        <b/>
        <sz val="10"/>
        <rFont val="Arial"/>
        <family val="2"/>
      </rPr>
      <t xml:space="preserve">Rendah/ </t>
    </r>
    <r>
      <rPr>
        <i/>
        <sz val="10"/>
        <rFont val="Arial"/>
        <family val="2"/>
      </rPr>
      <t>Primary</t>
    </r>
  </si>
  <si>
    <r>
      <rPr>
        <b/>
        <sz val="10"/>
        <rFont val="Arial"/>
        <family val="2"/>
      </rPr>
      <t xml:space="preserve">Tiada pendidikan rasmi
</t>
    </r>
    <r>
      <rPr>
        <i/>
        <sz val="10"/>
        <rFont val="Arial"/>
        <family val="2"/>
      </rPr>
      <t>No formal education</t>
    </r>
  </si>
  <si>
    <t>Jadual 13: Profil Sosial &amp; Demografi Pelawat Domestik, 2023 dan 2024 (samb.)</t>
  </si>
  <si>
    <t>Table 13: Social &amp; Demographic Profile of Domestic Visitors, 2023 and 2024 (cont.)</t>
  </si>
  <si>
    <t>Pendapatan bulanan isi rumah (RM)</t>
  </si>
  <si>
    <t>Monthly household income</t>
  </si>
  <si>
    <r>
      <rPr>
        <b/>
        <sz val="10"/>
        <color rgb="FF000000"/>
        <rFont val="Arial"/>
        <family val="2"/>
      </rPr>
      <t xml:space="preserve">Jumlah/ </t>
    </r>
    <r>
      <rPr>
        <i/>
        <sz val="10"/>
        <color indexed="8"/>
        <rFont val="Arial"/>
        <family val="2"/>
      </rPr>
      <t>Total</t>
    </r>
  </si>
  <si>
    <t>≤ 1,000</t>
  </si>
  <si>
    <t>1,001 - 3,000</t>
  </si>
  <si>
    <t>3,001 - 5,000</t>
  </si>
  <si>
    <t>5,001 - 10,000</t>
  </si>
  <si>
    <t>≥ 10,001</t>
  </si>
  <si>
    <t>Status guna tenaga</t>
  </si>
  <si>
    <t>Employment status</t>
  </si>
  <si>
    <r>
      <rPr>
        <b/>
        <sz val="10"/>
        <color rgb="FF000000"/>
        <rFont val="Arial"/>
        <family val="2"/>
      </rPr>
      <t>Bekerja</t>
    </r>
    <r>
      <rPr>
        <i/>
        <sz val="10"/>
        <color indexed="8"/>
        <rFont val="Arial"/>
        <family val="2"/>
      </rPr>
      <t xml:space="preserve">                       
Employed</t>
    </r>
  </si>
  <si>
    <r>
      <rPr>
        <b/>
        <sz val="10"/>
        <color rgb="FF000000"/>
        <rFont val="Arial"/>
        <family val="2"/>
      </rPr>
      <t>Profesional/ teknikal</t>
    </r>
    <r>
      <rPr>
        <i/>
        <sz val="10"/>
        <color indexed="8"/>
        <rFont val="Arial"/>
        <family val="2"/>
      </rPr>
      <t xml:space="preserve">
Professional/ technical</t>
    </r>
  </si>
  <si>
    <r>
      <rPr>
        <b/>
        <sz val="10"/>
        <color rgb="FF000000"/>
        <rFont val="Arial"/>
        <family val="2"/>
      </rPr>
      <t>Pengurusan/ pentadbiran</t>
    </r>
    <r>
      <rPr>
        <i/>
        <sz val="10"/>
        <color indexed="8"/>
        <rFont val="Arial"/>
        <family val="2"/>
      </rPr>
      <t xml:space="preserve">
Managerial/ administrative</t>
    </r>
  </si>
  <si>
    <r>
      <rPr>
        <b/>
        <sz val="10"/>
        <color rgb="FF000000"/>
        <rFont val="Arial"/>
        <family val="2"/>
      </rPr>
      <t>Jurujual/ perkeranian</t>
    </r>
    <r>
      <rPr>
        <i/>
        <sz val="10"/>
        <color indexed="8"/>
        <rFont val="Arial"/>
        <family val="2"/>
      </rPr>
      <t xml:space="preserve">
Sales person/ clerical</t>
    </r>
  </si>
  <si>
    <r>
      <rPr>
        <b/>
        <sz val="10"/>
        <color rgb="FF000000"/>
        <rFont val="Arial"/>
        <family val="2"/>
      </rPr>
      <t xml:space="preserve">Pekerja am
</t>
    </r>
    <r>
      <rPr>
        <i/>
        <sz val="10"/>
        <color rgb="FF000000"/>
        <rFont val="Arial"/>
        <family val="2"/>
      </rPr>
      <t>General worker</t>
    </r>
  </si>
  <si>
    <r>
      <rPr>
        <b/>
        <sz val="10"/>
        <color rgb="FF000000"/>
        <rFont val="Arial"/>
        <family val="2"/>
      </rPr>
      <t>Lain-lain</t>
    </r>
    <r>
      <rPr>
        <i/>
        <sz val="10"/>
        <color indexed="8"/>
        <rFont val="Arial"/>
        <family val="2"/>
      </rPr>
      <t xml:space="preserve">
Others</t>
    </r>
  </si>
  <si>
    <r>
      <rPr>
        <b/>
        <sz val="10"/>
        <color rgb="FF000000"/>
        <rFont val="Arial"/>
        <family val="2"/>
      </rPr>
      <t>Tidak bekerja/ luar tenaga buruh</t>
    </r>
    <r>
      <rPr>
        <i/>
        <sz val="10"/>
        <color rgb="FF000000"/>
        <rFont val="Arial"/>
        <family val="2"/>
      </rPr>
      <t xml:space="preserve">                       
Unemployed/ outside labour force</t>
    </r>
  </si>
  <si>
    <r>
      <rPr>
        <b/>
        <sz val="10"/>
        <color rgb="FF000000"/>
        <rFont val="Arial"/>
        <family val="2"/>
      </rPr>
      <t>Tidak bekerja</t>
    </r>
    <r>
      <rPr>
        <i/>
        <sz val="10"/>
        <color rgb="FF000000"/>
        <rFont val="Arial"/>
        <family val="2"/>
      </rPr>
      <t xml:space="preserve">
Unemployed</t>
    </r>
  </si>
  <si>
    <r>
      <rPr>
        <b/>
        <sz val="10"/>
        <color rgb="FF000000"/>
        <rFont val="Arial"/>
        <family val="2"/>
      </rPr>
      <t>Pesara</t>
    </r>
    <r>
      <rPr>
        <i/>
        <sz val="10"/>
        <color rgb="FF000000"/>
        <rFont val="Arial"/>
        <family val="2"/>
      </rPr>
      <t xml:space="preserve">
Retiree</t>
    </r>
  </si>
  <si>
    <r>
      <rPr>
        <b/>
        <sz val="10"/>
        <color rgb="FF000000"/>
        <rFont val="Arial"/>
        <family val="2"/>
      </rPr>
      <t>Pelajar</t>
    </r>
    <r>
      <rPr>
        <i/>
        <sz val="10"/>
        <color rgb="FF000000"/>
        <rFont val="Arial"/>
        <family val="2"/>
      </rPr>
      <t xml:space="preserve">
Student</t>
    </r>
  </si>
  <si>
    <r>
      <rPr>
        <b/>
        <sz val="10"/>
        <color rgb="FF000000"/>
        <rFont val="Arial"/>
        <family val="2"/>
      </rPr>
      <t>Suri rumah</t>
    </r>
    <r>
      <rPr>
        <i/>
        <sz val="10"/>
        <color rgb="FF000000"/>
        <rFont val="Arial"/>
        <family val="2"/>
      </rPr>
      <t xml:space="preserve">
Housewife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</si>
</sst>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"/>
    <numFmt numFmtId="167" formatCode="0.0%"/>
    <numFmt numFmtId="168" formatCode="_(* #,##0_);_(* \(#,##0\);_(* &quot;-&quot;??_);_(@_)"/>
    <numFmt numFmtId="169" formatCode="_(* #,##0.0_);_(* \(#,##0.0\);_(* &quot;-&quot;??.0_);_(@_)"/>
    <numFmt numFmtId="170" formatCode="0.0_ "/>
    <numFmt numFmtId="171" formatCode="_-* #,##0_-;\-* #,##0_-;_-* &quot;-&quot;??_-;_-@_-"/>
    <numFmt numFmtId="172" formatCode="_-* #,##0.0_-;\-* #,##0.0_-;_-* &quot;-&quot;??.0_-;_-@_-"/>
    <numFmt numFmtId="173" formatCode="_(* #,##0.0_);_(* \(#,##0.0\);_(* &quot;-&quot;??_);_(@_)"/>
    <numFmt numFmtId="174" formatCode="0.00_ "/>
  </numFmts>
  <fonts count="6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i/>
      <sz val="10"/>
      <color theme="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theme="2" tint="-0.89971617786187319"/>
      <name val="Arial"/>
      <family val="2"/>
    </font>
    <font>
      <b/>
      <sz val="11"/>
      <color theme="2" tint="-0.89971617786187319"/>
      <name val="Arial"/>
      <family val="2"/>
    </font>
    <font>
      <i/>
      <sz val="11"/>
      <color theme="2" tint="-0.89971617786187319"/>
      <name val="Arial"/>
      <family val="2"/>
    </font>
    <font>
      <i/>
      <sz val="10"/>
      <color theme="2" tint="-0.89971617786187319"/>
      <name val="Arial"/>
      <family val="2"/>
    </font>
    <font>
      <b/>
      <sz val="10"/>
      <color indexed="59"/>
      <name val="Arial"/>
      <family val="2"/>
    </font>
    <font>
      <b/>
      <sz val="10"/>
      <color rgb="FF333300"/>
      <name val="Arial"/>
      <family val="2"/>
    </font>
    <font>
      <sz val="10"/>
      <color indexed="59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2" tint="-0.89971617786187319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i/>
      <sz val="9"/>
      <name val="Arial"/>
      <family val="2"/>
    </font>
    <font>
      <i/>
      <sz val="9"/>
      <color theme="0"/>
      <name val="Arial"/>
      <family val="2"/>
    </font>
    <font>
      <b/>
      <sz val="11"/>
      <color rgb="FFFF0000"/>
      <name val="Arial"/>
      <family val="2"/>
    </font>
    <font>
      <i/>
      <sz val="11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indexed="8"/>
      <name val="Arial"/>
      <family val="2"/>
    </font>
    <font>
      <b/>
      <sz val="9"/>
      <color theme="1"/>
      <name val="Arial"/>
      <family val="2"/>
    </font>
    <font>
      <b/>
      <i/>
      <sz val="10"/>
      <name val="Arial"/>
      <family val="2"/>
    </font>
    <font>
      <i/>
      <sz val="10.5"/>
      <name val="Arial"/>
      <family val="2"/>
    </font>
    <font>
      <i/>
      <sz val="9"/>
      <color indexed="8"/>
      <name val="Arial"/>
      <family val="2"/>
    </font>
    <font>
      <b/>
      <i/>
      <sz val="10"/>
      <color theme="1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333300"/>
      <name val="Arial"/>
      <family val="2"/>
    </font>
    <font>
      <i/>
      <sz val="10"/>
      <color rgb="FF333300"/>
      <name val="Arial"/>
      <family val="2"/>
    </font>
    <font>
      <i/>
      <sz val="10"/>
      <color indexed="5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rgb="FFBF9000"/>
      </top>
      <bottom/>
      <diagonal/>
    </border>
    <border>
      <left/>
      <right/>
      <top style="medium">
        <color rgb="FFBF9000"/>
      </top>
      <bottom style="medium">
        <color rgb="FFBF9000"/>
      </bottom>
      <diagonal/>
    </border>
    <border>
      <left/>
      <right/>
      <top/>
      <bottom style="medium">
        <color rgb="FFBF9000"/>
      </bottom>
      <diagonal/>
    </border>
    <border>
      <left/>
      <right/>
      <top/>
      <bottom style="medium">
        <color rgb="FF44C7BA"/>
      </bottom>
      <diagonal/>
    </border>
    <border>
      <left style="medium">
        <color rgb="FFBF9000"/>
      </left>
      <right/>
      <top style="medium">
        <color rgb="FFBF9000"/>
      </top>
      <bottom style="medium">
        <color rgb="FFBF9000"/>
      </bottom>
      <diagonal/>
    </border>
    <border>
      <left style="medium">
        <color rgb="FFBF9000"/>
      </left>
      <right/>
      <top/>
      <bottom/>
      <diagonal/>
    </border>
    <border>
      <left style="medium">
        <color rgb="FFBF9000"/>
      </left>
      <right/>
      <top/>
      <bottom style="medium">
        <color rgb="FFBF9000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/>
      <top style="medium">
        <color rgb="FFBF9000"/>
      </top>
      <bottom style="medium">
        <color rgb="FF682686"/>
      </bottom>
      <diagonal/>
    </border>
    <border>
      <left/>
      <right/>
      <top style="medium">
        <color rgb="FF682686"/>
      </top>
      <bottom/>
      <diagonal/>
    </border>
    <border>
      <left/>
      <right/>
      <top style="medium">
        <color rgb="FFBF9000"/>
      </top>
      <bottom style="medium">
        <color rgb="FF44C7BA"/>
      </bottom>
      <diagonal/>
    </border>
    <border>
      <left/>
      <right/>
      <top style="medium">
        <color rgb="FF44C7BA"/>
      </top>
      <bottom/>
      <diagonal/>
    </border>
    <border>
      <left/>
      <right style="thin">
        <color auto="1"/>
      </right>
      <top style="medium">
        <color rgb="FFBF9000"/>
      </top>
      <bottom/>
      <diagonal/>
    </border>
    <border>
      <left style="thin">
        <color auto="1"/>
      </left>
      <right style="thin">
        <color auto="1"/>
      </right>
      <top style="medium">
        <color rgb="FFBF9000"/>
      </top>
      <bottom/>
      <diagonal/>
    </border>
    <border>
      <left style="thin">
        <color auto="1"/>
      </left>
      <right/>
      <top style="medium">
        <color rgb="FFBF9000"/>
      </top>
      <bottom/>
      <diagonal/>
    </border>
    <border>
      <left/>
      <right/>
      <top/>
      <bottom style="thin">
        <color rgb="FFBF9000"/>
      </bottom>
      <diagonal/>
    </border>
    <border>
      <left/>
      <right/>
      <top/>
      <bottom style="thin">
        <color rgb="FF44C7BA"/>
      </bottom>
      <diagonal/>
    </border>
    <border>
      <left/>
      <right/>
      <top style="thin">
        <color rgb="FFBF9000"/>
      </top>
      <bottom/>
      <diagonal/>
    </border>
    <border>
      <left/>
      <right/>
      <top style="medium">
        <color rgb="FFBF9000"/>
      </top>
      <bottom style="thin">
        <color rgb="FFBF9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7" tint="-0.249977111117893"/>
      </bottom>
      <diagonal/>
    </border>
    <border>
      <left/>
      <right/>
      <top style="thin">
        <color rgb="FF682686"/>
      </top>
      <bottom/>
      <diagonal/>
    </border>
    <border>
      <left style="thin">
        <color auto="1"/>
      </left>
      <right/>
      <top/>
      <bottom/>
      <diagonal/>
    </border>
  </borders>
  <cellStyleXfs count="20">
    <xf numFmtId="0" fontId="0" fillId="0" borderId="0"/>
    <xf numFmtId="164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52" fillId="0" borderId="0" applyFont="0" applyFill="0" applyBorder="0" applyAlignment="0" applyProtection="0"/>
    <xf numFmtId="0" fontId="15" fillId="0" borderId="0"/>
    <xf numFmtId="0" fontId="65" fillId="0" borderId="0"/>
    <xf numFmtId="0" fontId="15" fillId="0" borderId="0"/>
    <xf numFmtId="0" fontId="15" fillId="0" borderId="0"/>
    <xf numFmtId="0" fontId="1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" fillId="0" borderId="0"/>
  </cellStyleXfs>
  <cellXfs count="496">
    <xf numFmtId="0" fontId="0" fillId="0" borderId="0" xfId="0"/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 indent="2"/>
    </xf>
    <xf numFmtId="0" fontId="10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top" wrapText="1"/>
    </xf>
    <xf numFmtId="0" fontId="12" fillId="0" borderId="0" xfId="0" applyFont="1" applyBorder="1" applyAlignment="1">
      <alignment horizontal="right" vertical="top" wrapText="1"/>
    </xf>
    <xf numFmtId="0" fontId="13" fillId="0" borderId="0" xfId="0" applyFont="1" applyBorder="1" applyAlignment="1">
      <alignment horizontal="right" vertical="top" wrapText="1"/>
    </xf>
    <xf numFmtId="165" fontId="12" fillId="0" borderId="0" xfId="0" applyNumberFormat="1" applyFont="1" applyFill="1" applyBorder="1" applyAlignment="1">
      <alignment horizontal="right" vertical="top" wrapText="1" indent="2"/>
    </xf>
    <xf numFmtId="165" fontId="8" fillId="0" borderId="0" xfId="0" applyNumberFormat="1" applyFont="1" applyFill="1" applyBorder="1" applyAlignment="1">
      <alignment horizontal="right" vertical="top" wrapText="1" indent="2"/>
    </xf>
    <xf numFmtId="0" fontId="12" fillId="0" borderId="0" xfId="0" applyFont="1" applyBorder="1" applyAlignment="1">
      <alignment horizontal="left" vertical="top" wrapText="1"/>
    </xf>
    <xf numFmtId="165" fontId="14" fillId="0" borderId="0" xfId="0" applyNumberFormat="1" applyFont="1" applyFill="1" applyBorder="1" applyAlignment="1">
      <alignment horizontal="right" vertical="top" wrapText="1" indent="2"/>
    </xf>
    <xf numFmtId="165" fontId="15" fillId="0" borderId="0" xfId="0" applyNumberFormat="1" applyFont="1" applyFill="1" applyBorder="1" applyAlignment="1">
      <alignment horizontal="right" vertical="top" wrapText="1" indent="2"/>
    </xf>
    <xf numFmtId="0" fontId="14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/>
    </xf>
    <xf numFmtId="0" fontId="4" fillId="0" borderId="3" xfId="0" applyFont="1" applyBorder="1" applyAlignment="1">
      <alignment horizontal="left" vertical="top"/>
    </xf>
    <xf numFmtId="0" fontId="16" fillId="0" borderId="4" xfId="0" applyFont="1" applyBorder="1" applyAlignment="1">
      <alignment vertical="top"/>
    </xf>
    <xf numFmtId="0" fontId="3" fillId="0" borderId="4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right" vertical="center" wrapText="1" indent="2"/>
    </xf>
    <xf numFmtId="0" fontId="10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right" vertical="top" wrapText="1"/>
    </xf>
    <xf numFmtId="0" fontId="14" fillId="0" borderId="0" xfId="0" applyFont="1" applyBorder="1" applyAlignment="1">
      <alignment horizontal="right" vertical="top" wrapText="1"/>
    </xf>
    <xf numFmtId="0" fontId="12" fillId="0" borderId="0" xfId="0" applyFont="1" applyBorder="1" applyAlignment="1">
      <alignment horizontal="left" vertical="top" wrapText="1" indent="2"/>
    </xf>
    <xf numFmtId="165" fontId="17" fillId="0" borderId="0" xfId="0" applyNumberFormat="1" applyFont="1" applyFill="1" applyBorder="1" applyAlignment="1">
      <alignment horizontal="right" vertical="top" wrapText="1" indent="2"/>
    </xf>
    <xf numFmtId="0" fontId="12" fillId="0" borderId="3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right" vertical="top" wrapText="1"/>
    </xf>
    <xf numFmtId="0" fontId="15" fillId="0" borderId="3" xfId="0" applyFont="1" applyFill="1" applyBorder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right" vertical="top" wrapText="1"/>
    </xf>
    <xf numFmtId="165" fontId="15" fillId="0" borderId="0" xfId="0" applyNumberFormat="1" applyFont="1" applyBorder="1" applyAlignment="1">
      <alignment horizontal="right" vertical="top" indent="2"/>
    </xf>
    <xf numFmtId="165" fontId="15" fillId="0" borderId="0" xfId="0" applyNumberFormat="1" applyFont="1" applyFill="1" applyBorder="1" applyAlignment="1">
      <alignment horizontal="right" vertical="top" indent="2"/>
    </xf>
    <xf numFmtId="0" fontId="15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right" vertical="top" indent="2"/>
    </xf>
    <xf numFmtId="0" fontId="3" fillId="0" borderId="0" xfId="0" applyFont="1" applyFill="1" applyBorder="1" applyAlignment="1">
      <alignment horizontal="right" vertical="top" indent="2"/>
    </xf>
    <xf numFmtId="0" fontId="8" fillId="0" borderId="0" xfId="0" applyFont="1" applyBorder="1" applyAlignment="1">
      <alignment horizontal="left" vertical="top"/>
    </xf>
    <xf numFmtId="165" fontId="8" fillId="0" borderId="0" xfId="0" applyNumberFormat="1" applyFont="1" applyBorder="1" applyAlignment="1">
      <alignment horizontal="right" vertical="top" indent="2"/>
    </xf>
    <xf numFmtId="165" fontId="8" fillId="0" borderId="0" xfId="0" applyNumberFormat="1" applyFont="1" applyFill="1" applyBorder="1" applyAlignment="1">
      <alignment horizontal="right" vertical="top" indent="2"/>
    </xf>
    <xf numFmtId="0" fontId="9" fillId="0" borderId="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left" vertical="center" wrapText="1"/>
    </xf>
    <xf numFmtId="165" fontId="15" fillId="0" borderId="0" xfId="0" applyNumberFormat="1" applyFont="1" applyBorder="1" applyAlignment="1">
      <alignment horizontal="right" vertical="top" wrapText="1" indent="2"/>
    </xf>
    <xf numFmtId="0" fontId="15" fillId="0" borderId="0" xfId="0" applyFont="1" applyBorder="1" applyAlignment="1">
      <alignment horizontal="right" vertical="top"/>
    </xf>
    <xf numFmtId="0" fontId="8" fillId="0" borderId="3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right" vertical="top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165" fontId="8" fillId="0" borderId="0" xfId="0" applyNumberFormat="1" applyFont="1" applyFill="1" applyBorder="1" applyAlignment="1">
      <alignment horizontal="right" vertical="top" wrapText="1" indent="1"/>
    </xf>
    <xf numFmtId="165" fontId="8" fillId="0" borderId="0" xfId="0" applyNumberFormat="1" applyFont="1" applyFill="1" applyBorder="1" applyAlignment="1">
      <alignment horizontal="right" vertical="top" wrapText="1"/>
    </xf>
    <xf numFmtId="0" fontId="8" fillId="0" borderId="0" xfId="0" applyFont="1" applyBorder="1" applyAlignment="1">
      <alignment horizontal="left" vertical="top" wrapText="1" indent="1"/>
    </xf>
    <xf numFmtId="0" fontId="8" fillId="0" borderId="0" xfId="0" applyFont="1" applyBorder="1" applyAlignment="1">
      <alignment horizontal="left" vertical="top" wrapText="1" indent="2"/>
    </xf>
    <xf numFmtId="165" fontId="15" fillId="0" borderId="0" xfId="0" applyNumberFormat="1" applyFont="1" applyFill="1" applyBorder="1" applyAlignment="1">
      <alignment horizontal="right" vertical="top" wrapText="1" indent="1"/>
    </xf>
    <xf numFmtId="0" fontId="15" fillId="0" borderId="0" xfId="0" applyFont="1" applyFill="1" applyBorder="1" applyAlignment="1">
      <alignment horizontal="right" vertical="top" wrapText="1"/>
    </xf>
    <xf numFmtId="0" fontId="8" fillId="0" borderId="3" xfId="0" applyFont="1" applyFill="1" applyBorder="1" applyAlignment="1">
      <alignment horizontal="left" vertical="top" wrapText="1"/>
    </xf>
    <xf numFmtId="0" fontId="15" fillId="0" borderId="0" xfId="0" applyFont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3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 vertical="center" wrapText="1" indent="1"/>
    </xf>
    <xf numFmtId="165" fontId="15" fillId="0" borderId="0" xfId="0" applyNumberFormat="1" applyFont="1" applyFill="1" applyBorder="1" applyAlignment="1">
      <alignment horizontal="right" vertical="top" indent="1"/>
    </xf>
    <xf numFmtId="0" fontId="3" fillId="0" borderId="3" xfId="0" applyFont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3" fontId="8" fillId="0" borderId="0" xfId="0" applyNumberFormat="1" applyFont="1" applyFill="1" applyAlignment="1">
      <alignment horizontal="right" vertical="top" wrapText="1"/>
    </xf>
    <xf numFmtId="166" fontId="15" fillId="0" borderId="0" xfId="0" applyNumberFormat="1" applyFont="1" applyFill="1" applyAlignment="1">
      <alignment horizontal="right" vertical="top" wrapText="1"/>
    </xf>
    <xf numFmtId="166" fontId="3" fillId="0" borderId="0" xfId="0" applyNumberFormat="1" applyFont="1" applyAlignment="1">
      <alignment vertical="top"/>
    </xf>
    <xf numFmtId="3" fontId="15" fillId="0" borderId="0" xfId="0" applyNumberFormat="1" applyFont="1" applyFill="1" applyAlignment="1">
      <alignment horizontal="right" vertical="top" wrapText="1"/>
    </xf>
    <xf numFmtId="3" fontId="15" fillId="0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/>
    <xf numFmtId="0" fontId="2" fillId="0" borderId="0" xfId="0" applyFont="1" applyFill="1"/>
    <xf numFmtId="0" fontId="18" fillId="0" borderId="0" xfId="0" applyFont="1" applyFill="1"/>
    <xf numFmtId="0" fontId="21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center" textRotation="180" wrapText="1"/>
    </xf>
    <xf numFmtId="0" fontId="24" fillId="0" borderId="6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2" fillId="0" borderId="7" xfId="0" applyNumberFormat="1" applyFont="1" applyFill="1" applyBorder="1" applyAlignment="1" applyProtection="1">
      <alignment horizontal="center" vertical="top" textRotation="180" wrapText="1"/>
    </xf>
    <xf numFmtId="0" fontId="24" fillId="0" borderId="3" xfId="0" applyNumberFormat="1" applyFont="1" applyFill="1" applyBorder="1" applyAlignment="1" applyProtection="1">
      <alignment horizontal="center" vertical="top" textRotation="180" wrapText="1"/>
    </xf>
    <xf numFmtId="0" fontId="22" fillId="0" borderId="0" xfId="0" applyNumberFormat="1" applyFont="1" applyFill="1" applyBorder="1" applyAlignment="1" applyProtection="1">
      <alignment horizontal="left" vertical="center" wrapText="1"/>
    </xf>
    <xf numFmtId="166" fontId="8" fillId="0" borderId="6" xfId="0" applyNumberFormat="1" applyFont="1" applyFill="1" applyBorder="1" applyAlignment="1" applyProtection="1">
      <alignment horizontal="right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0" fontId="24" fillId="0" borderId="0" xfId="0" applyNumberFormat="1" applyFont="1" applyFill="1" applyBorder="1" applyAlignment="1" applyProtection="1">
      <alignment vertical="center" wrapText="1"/>
    </xf>
    <xf numFmtId="166" fontId="15" fillId="0" borderId="0" xfId="0" applyNumberFormat="1" applyFont="1" applyFill="1" applyBorder="1" applyAlignment="1" applyProtection="1">
      <alignment horizontal="right" vertical="center"/>
    </xf>
    <xf numFmtId="0" fontId="24" fillId="0" borderId="3" xfId="0" applyNumberFormat="1" applyFont="1" applyFill="1" applyBorder="1" applyAlignment="1" applyProtection="1">
      <alignment vertical="center" wrapText="1"/>
    </xf>
    <xf numFmtId="166" fontId="8" fillId="0" borderId="7" xfId="0" applyNumberFormat="1" applyFont="1" applyFill="1" applyBorder="1" applyAlignment="1" applyProtection="1">
      <alignment horizontal="right" vertical="center"/>
    </xf>
    <xf numFmtId="166" fontId="15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/>
    <xf numFmtId="166" fontId="0" fillId="0" borderId="0" xfId="0" applyNumberFormat="1" applyFill="1"/>
    <xf numFmtId="167" fontId="0" fillId="0" borderId="0" xfId="2" applyNumberFormat="1" applyFont="1" applyFill="1"/>
    <xf numFmtId="3" fontId="26" fillId="0" borderId="8" xfId="12" applyNumberFormat="1" applyFont="1" applyFill="1" applyBorder="1" applyAlignment="1">
      <alignment horizontal="right" vertical="center"/>
    </xf>
    <xf numFmtId="3" fontId="26" fillId="0" borderId="9" xfId="12" applyNumberFormat="1" applyFont="1" applyFill="1" applyBorder="1" applyAlignment="1">
      <alignment horizontal="right" vertical="center"/>
    </xf>
    <xf numFmtId="3" fontId="26" fillId="0" borderId="10" xfId="12" applyNumberFormat="1" applyFont="1" applyFill="1" applyBorder="1" applyAlignment="1">
      <alignment horizontal="right" vertical="center"/>
    </xf>
    <xf numFmtId="3" fontId="26" fillId="0" borderId="11" xfId="12" applyNumberFormat="1" applyFont="1" applyFill="1" applyBorder="1" applyAlignment="1">
      <alignment horizontal="right" vertical="center"/>
    </xf>
    <xf numFmtId="3" fontId="26" fillId="0" borderId="12" xfId="12" applyNumberFormat="1" applyFont="1" applyFill="1" applyBorder="1" applyAlignment="1">
      <alignment horizontal="right" vertical="center"/>
    </xf>
    <xf numFmtId="3" fontId="26" fillId="0" borderId="13" xfId="12" applyNumberFormat="1" applyFont="1" applyFill="1" applyBorder="1" applyAlignment="1">
      <alignment horizontal="right" vertical="center"/>
    </xf>
    <xf numFmtId="3" fontId="26" fillId="0" borderId="14" xfId="12" applyNumberFormat="1" applyFont="1" applyFill="1" applyBorder="1" applyAlignment="1">
      <alignment horizontal="right" vertical="center"/>
    </xf>
    <xf numFmtId="3" fontId="26" fillId="0" borderId="15" xfId="12" applyNumberFormat="1" applyFont="1" applyFill="1" applyBorder="1" applyAlignment="1">
      <alignment horizontal="right" vertical="center"/>
    </xf>
    <xf numFmtId="3" fontId="26" fillId="0" borderId="16" xfId="12" applyNumberFormat="1" applyFont="1" applyFill="1" applyBorder="1" applyAlignment="1">
      <alignment horizontal="right" vertical="center"/>
    </xf>
    <xf numFmtId="3" fontId="27" fillId="0" borderId="0" xfId="0" applyNumberFormat="1" applyFont="1" applyFill="1"/>
    <xf numFmtId="2" fontId="2" fillId="0" borderId="0" xfId="0" applyNumberFormat="1" applyFont="1" applyFill="1"/>
    <xf numFmtId="166" fontId="2" fillId="0" borderId="0" xfId="0" applyNumberFormat="1" applyFont="1" applyFill="1"/>
    <xf numFmtId="2" fontId="2" fillId="0" borderId="0" xfId="0" applyNumberFormat="1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top"/>
    </xf>
    <xf numFmtId="0" fontId="8" fillId="0" borderId="0" xfId="0" applyFont="1" applyFill="1" applyBorder="1" applyAlignment="1">
      <alignment horizontal="right" vertical="center" wrapText="1" indent="1"/>
    </xf>
    <xf numFmtId="0" fontId="10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/>
    </xf>
    <xf numFmtId="3" fontId="14" fillId="0" borderId="0" xfId="0" applyNumberFormat="1" applyFont="1" applyBorder="1" applyAlignment="1">
      <alignment horizontal="right" vertical="top" indent="1"/>
    </xf>
    <xf numFmtId="0" fontId="14" fillId="0" borderId="3" xfId="0" applyFont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indent="1"/>
    </xf>
    <xf numFmtId="0" fontId="28" fillId="0" borderId="3" xfId="0" applyFont="1" applyFill="1" applyBorder="1" applyAlignment="1">
      <alignment horizontal="left" vertical="top" wrapText="1" shrinkToFit="1"/>
    </xf>
    <xf numFmtId="3" fontId="12" fillId="0" borderId="3" xfId="0" applyNumberFormat="1" applyFont="1" applyBorder="1" applyAlignment="1">
      <alignment horizontal="right" vertical="top" indent="1"/>
    </xf>
    <xf numFmtId="3" fontId="2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top"/>
    </xf>
    <xf numFmtId="3" fontId="14" fillId="0" borderId="0" xfId="0" applyNumberFormat="1" applyFont="1" applyFill="1" applyBorder="1" applyAlignment="1">
      <alignment horizontal="right" vertical="top" indent="1"/>
    </xf>
    <xf numFmtId="168" fontId="17" fillId="0" borderId="0" xfId="1" applyNumberFormat="1" applyFont="1" applyAlignment="1">
      <alignment horizontal="right" vertical="top"/>
    </xf>
    <xf numFmtId="169" fontId="2" fillId="0" borderId="0" xfId="0" applyNumberFormat="1" applyFont="1" applyAlignment="1">
      <alignment vertical="top"/>
    </xf>
    <xf numFmtId="168" fontId="29" fillId="0" borderId="0" xfId="1" applyNumberFormat="1" applyFont="1" applyAlignment="1">
      <alignment horizontal="right" vertical="top"/>
    </xf>
    <xf numFmtId="3" fontId="14" fillId="0" borderId="3" xfId="0" applyNumberFormat="1" applyFont="1" applyFill="1" applyBorder="1" applyAlignment="1">
      <alignment horizontal="right" vertical="top" indent="1"/>
    </xf>
    <xf numFmtId="3" fontId="12" fillId="0" borderId="3" xfId="0" applyNumberFormat="1" applyFont="1" applyFill="1" applyBorder="1" applyAlignment="1">
      <alignment horizontal="right" vertical="top" indent="1"/>
    </xf>
    <xf numFmtId="168" fontId="28" fillId="0" borderId="0" xfId="1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vertical="top"/>
    </xf>
    <xf numFmtId="165" fontId="2" fillId="0" borderId="0" xfId="0" applyNumberFormat="1" applyFont="1" applyAlignment="1">
      <alignment vertical="top"/>
    </xf>
    <xf numFmtId="0" fontId="17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Fill="1" applyAlignment="1">
      <alignment vertical="top"/>
    </xf>
    <xf numFmtId="0" fontId="31" fillId="0" borderId="0" xfId="0" applyFont="1" applyFill="1" applyBorder="1" applyAlignment="1">
      <alignment horizontal="center" vertical="top" wrapText="1"/>
    </xf>
    <xf numFmtId="0" fontId="32" fillId="0" borderId="1" xfId="0" applyFont="1" applyBorder="1" applyAlignment="1">
      <alignment horizontal="left" vertical="top" wrapText="1" indent="1"/>
    </xf>
    <xf numFmtId="0" fontId="33" fillId="0" borderId="0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left" vertical="top" wrapText="1" indent="1"/>
    </xf>
    <xf numFmtId="0" fontId="32" fillId="0" borderId="2" xfId="0" applyFont="1" applyBorder="1" applyAlignment="1">
      <alignment horizontal="left" vertical="top" wrapText="1" indent="1"/>
    </xf>
    <xf numFmtId="0" fontId="32" fillId="0" borderId="2" xfId="0" applyFont="1" applyFill="1" applyBorder="1" applyAlignment="1">
      <alignment horizontal="left" vertical="top" wrapText="1" indent="1"/>
    </xf>
    <xf numFmtId="0" fontId="32" fillId="0" borderId="3" xfId="0" applyFont="1" applyBorder="1" applyAlignment="1">
      <alignment horizontal="left" vertical="top" wrapText="1" indent="1"/>
    </xf>
    <xf numFmtId="0" fontId="32" fillId="0" borderId="3" xfId="0" applyFont="1" applyFill="1" applyBorder="1" applyAlignment="1">
      <alignment horizontal="left" vertical="top" wrapText="1" indent="1"/>
    </xf>
    <xf numFmtId="0" fontId="34" fillId="0" borderId="0" xfId="0" applyFont="1" applyAlignment="1">
      <alignment vertical="top"/>
    </xf>
    <xf numFmtId="0" fontId="35" fillId="0" borderId="0" xfId="0" applyFont="1" applyAlignment="1">
      <alignment vertical="top"/>
    </xf>
    <xf numFmtId="0" fontId="4" fillId="0" borderId="0" xfId="0" applyFont="1" applyFill="1" applyAlignment="1">
      <alignment horizontal="left" vertical="top"/>
    </xf>
    <xf numFmtId="0" fontId="28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top" wrapText="1" indent="1"/>
    </xf>
    <xf numFmtId="0" fontId="17" fillId="0" borderId="0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 indent="1"/>
    </xf>
    <xf numFmtId="0" fontId="28" fillId="0" borderId="1" xfId="0" applyFont="1" applyBorder="1" applyAlignment="1">
      <alignment horizontal="left" vertical="top" wrapText="1" indent="1"/>
    </xf>
    <xf numFmtId="0" fontId="17" fillId="0" borderId="1" xfId="0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horizontal="left" vertical="top" wrapText="1" indent="1"/>
    </xf>
    <xf numFmtId="0" fontId="28" fillId="0" borderId="3" xfId="0" applyFont="1" applyBorder="1" applyAlignment="1">
      <alignment horizontal="left" vertical="top" wrapText="1" indent="1"/>
    </xf>
    <xf numFmtId="0" fontId="17" fillId="0" borderId="3" xfId="0" applyFont="1" applyFill="1" applyBorder="1" applyAlignment="1">
      <alignment horizontal="left" vertical="top" wrapText="1"/>
    </xf>
    <xf numFmtId="0" fontId="28" fillId="0" borderId="3" xfId="0" applyFont="1" applyFill="1" applyBorder="1" applyAlignment="1">
      <alignment horizontal="left" vertical="top" wrapText="1" inden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 applyFill="1" applyAlignment="1">
      <alignment horizontal="left" vertical="top"/>
    </xf>
    <xf numFmtId="0" fontId="2" fillId="0" borderId="0" xfId="0" applyFont="1"/>
    <xf numFmtId="0" fontId="37" fillId="0" borderId="0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top" wrapText="1"/>
    </xf>
    <xf numFmtId="167" fontId="2" fillId="0" borderId="0" xfId="2" applyNumberFormat="1" applyFont="1" applyBorder="1" applyAlignment="1">
      <alignment vertical="top"/>
    </xf>
    <xf numFmtId="170" fontId="8" fillId="0" borderId="0" xfId="2" applyNumberFormat="1" applyFont="1" applyFill="1" applyBorder="1" applyAlignment="1">
      <alignment horizontal="right" vertical="top" wrapText="1" indent="2"/>
    </xf>
    <xf numFmtId="0" fontId="12" fillId="0" borderId="3" xfId="0" applyFont="1" applyFill="1" applyBorder="1" applyAlignment="1">
      <alignment horizontal="left" vertical="top" wrapText="1"/>
    </xf>
    <xf numFmtId="165" fontId="12" fillId="0" borderId="3" xfId="0" applyNumberFormat="1" applyFont="1" applyFill="1" applyBorder="1" applyAlignment="1">
      <alignment horizontal="right" vertical="top" wrapText="1" indent="2"/>
    </xf>
    <xf numFmtId="0" fontId="14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12" fillId="0" borderId="0" xfId="0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9" fillId="0" borderId="0" xfId="0" applyFont="1" applyBorder="1" applyAlignment="1">
      <alignment horizontal="center" wrapText="1"/>
    </xf>
    <xf numFmtId="0" fontId="40" fillId="0" borderId="0" xfId="0" applyFont="1" applyBorder="1" applyAlignment="1">
      <alignment horizontal="center" wrapText="1"/>
    </xf>
    <xf numFmtId="0" fontId="40" fillId="0" borderId="0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171" fontId="8" fillId="0" borderId="0" xfId="1" applyNumberFormat="1" applyFont="1" applyFill="1" applyBorder="1" applyAlignment="1">
      <alignment horizontal="right" vertical="top" wrapText="1" readingOrder="1"/>
    </xf>
    <xf numFmtId="165" fontId="28" fillId="0" borderId="0" xfId="0" applyNumberFormat="1" applyFont="1" applyFill="1" applyBorder="1" applyAlignment="1">
      <alignment horizontal="right" vertical="top" wrapText="1"/>
    </xf>
    <xf numFmtId="172" fontId="5" fillId="0" borderId="0" xfId="0" applyNumberFormat="1" applyFont="1" applyAlignment="1">
      <alignment horizontal="center" vertical="top"/>
    </xf>
    <xf numFmtId="171" fontId="15" fillId="0" borderId="0" xfId="1" applyNumberFormat="1" applyFont="1" applyFill="1" applyBorder="1" applyAlignment="1">
      <alignment horizontal="right" vertical="top" wrapText="1" readingOrder="1"/>
    </xf>
    <xf numFmtId="165" fontId="17" fillId="0" borderId="0" xfId="0" applyNumberFormat="1" applyFont="1" applyFill="1" applyAlignment="1">
      <alignment horizontal="right" vertical="top" wrapText="1"/>
    </xf>
    <xf numFmtId="172" fontId="3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left" vertical="top" wrapText="1" indent="2"/>
    </xf>
    <xf numFmtId="165" fontId="28" fillId="0" borderId="0" xfId="0" applyNumberFormat="1" applyFont="1" applyFill="1" applyAlignment="1">
      <alignment horizontal="right" vertical="top" wrapText="1"/>
    </xf>
    <xf numFmtId="3" fontId="8" fillId="0" borderId="0" xfId="0" applyNumberFormat="1" applyFont="1" applyBorder="1" applyAlignment="1">
      <alignment horizontal="right" vertical="center" wrapText="1" indent="2"/>
    </xf>
    <xf numFmtId="3" fontId="8" fillId="0" borderId="0" xfId="0" applyNumberFormat="1" applyFont="1" applyFill="1" applyBorder="1" applyAlignment="1">
      <alignment horizontal="right" vertical="center" wrapText="1" indent="2"/>
    </xf>
    <xf numFmtId="0" fontId="8" fillId="0" borderId="0" xfId="0" applyFont="1" applyFill="1" applyBorder="1" applyAlignment="1">
      <alignment horizontal="right" vertical="center" wrapText="1" indent="6"/>
    </xf>
    <xf numFmtId="0" fontId="28" fillId="0" borderId="0" xfId="0" applyFont="1" applyFill="1" applyBorder="1" applyAlignment="1">
      <alignment horizontal="right" vertical="center" wrapText="1" indent="6"/>
    </xf>
    <xf numFmtId="3" fontId="8" fillId="0" borderId="1" xfId="0" applyNumberFormat="1" applyFont="1" applyFill="1" applyBorder="1" applyAlignment="1">
      <alignment horizontal="right" vertical="center" wrapText="1" indent="2"/>
    </xf>
    <xf numFmtId="0" fontId="8" fillId="0" borderId="1" xfId="0" applyFont="1" applyFill="1" applyBorder="1" applyAlignment="1">
      <alignment horizontal="right" vertical="center" wrapText="1" indent="6"/>
    </xf>
    <xf numFmtId="0" fontId="28" fillId="0" borderId="1" xfId="0" applyFont="1" applyFill="1" applyBorder="1" applyAlignment="1">
      <alignment horizontal="right" vertical="center" wrapText="1" indent="6"/>
    </xf>
    <xf numFmtId="171" fontId="8" fillId="0" borderId="3" xfId="1" applyNumberFormat="1" applyFont="1" applyFill="1" applyBorder="1" applyAlignment="1">
      <alignment horizontal="right" vertical="top" wrapText="1" readingOrder="1"/>
    </xf>
    <xf numFmtId="165" fontId="8" fillId="0" borderId="3" xfId="0" applyNumberFormat="1" applyFont="1" applyFill="1" applyBorder="1" applyAlignment="1">
      <alignment horizontal="right" vertical="top" wrapText="1"/>
    </xf>
    <xf numFmtId="165" fontId="28" fillId="0" borderId="3" xfId="0" applyNumberFormat="1" applyFont="1" applyFill="1" applyBorder="1" applyAlignment="1">
      <alignment horizontal="right" vertical="top" wrapText="1"/>
    </xf>
    <xf numFmtId="0" fontId="3" fillId="0" borderId="0" xfId="0" applyFont="1" applyBorder="1"/>
    <xf numFmtId="3" fontId="3" fillId="0" borderId="0" xfId="0" applyNumberFormat="1" applyFont="1" applyFill="1"/>
    <xf numFmtId="0" fontId="5" fillId="0" borderId="0" xfId="0" applyFont="1" applyAlignment="1">
      <alignment horizontal="center"/>
    </xf>
    <xf numFmtId="165" fontId="3" fillId="0" borderId="0" xfId="0" applyNumberFormat="1" applyFont="1" applyFill="1"/>
    <xf numFmtId="0" fontId="3" fillId="0" borderId="0" xfId="0" applyFont="1" applyAlignment="1">
      <alignment horizontal="center" vertical="top"/>
    </xf>
    <xf numFmtId="165" fontId="3" fillId="0" borderId="0" xfId="0" applyNumberFormat="1" applyFont="1" applyAlignment="1">
      <alignment horizontal="center" vertical="top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7" fillId="0" borderId="0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8" fillId="0" borderId="0" xfId="0" applyFont="1" applyFill="1" applyBorder="1" applyAlignment="1">
      <alignment horizontal="center" vertical="top" wrapText="1"/>
    </xf>
    <xf numFmtId="0" fontId="40" fillId="0" borderId="0" xfId="0" applyFont="1" applyFill="1" applyBorder="1" applyAlignment="1">
      <alignment horizontal="center" vertical="top" wrapText="1"/>
    </xf>
    <xf numFmtId="0" fontId="8" fillId="0" borderId="26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top" wrapText="1"/>
    </xf>
    <xf numFmtId="3" fontId="8" fillId="0" borderId="0" xfId="0" applyNumberFormat="1" applyFont="1" applyFill="1" applyBorder="1" applyAlignment="1">
      <alignment horizontal="right" vertical="top" wrapText="1" indent="1"/>
    </xf>
    <xf numFmtId="3" fontId="12" fillId="0" borderId="0" xfId="0" applyNumberFormat="1" applyFont="1" applyFill="1" applyBorder="1" applyAlignment="1">
      <alignment horizontal="right" vertical="top" wrapText="1" indent="1"/>
    </xf>
    <xf numFmtId="0" fontId="14" fillId="0" borderId="0" xfId="0" applyFont="1" applyFill="1" applyBorder="1" applyAlignment="1">
      <alignment horizontal="right" vertical="top" wrapText="1" indent="1"/>
    </xf>
    <xf numFmtId="0" fontId="15" fillId="0" borderId="0" xfId="0" applyFont="1" applyFill="1" applyBorder="1" applyAlignment="1">
      <alignment horizontal="right" vertical="top" wrapText="1" indent="1"/>
    </xf>
    <xf numFmtId="3" fontId="15" fillId="0" borderId="0" xfId="0" applyNumberFormat="1" applyFont="1" applyFill="1" applyBorder="1" applyAlignment="1">
      <alignment horizontal="right" vertical="top" wrapText="1" indent="1"/>
    </xf>
    <xf numFmtId="0" fontId="12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right" vertical="top" wrapText="1"/>
    </xf>
    <xf numFmtId="0" fontId="8" fillId="0" borderId="3" xfId="0" applyFont="1" applyBorder="1" applyAlignment="1">
      <alignment horizontal="right" vertical="top" wrapText="1"/>
    </xf>
    <xf numFmtId="0" fontId="12" fillId="0" borderId="3" xfId="0" applyFont="1" applyFill="1" applyBorder="1" applyAlignment="1">
      <alignment horizontal="right" vertical="top" wrapText="1"/>
    </xf>
    <xf numFmtId="0" fontId="8" fillId="0" borderId="3" xfId="0" applyFont="1" applyFill="1" applyBorder="1" applyAlignment="1">
      <alignment horizontal="right" vertical="top" wrapText="1"/>
    </xf>
    <xf numFmtId="0" fontId="38" fillId="0" borderId="0" xfId="0" applyFont="1" applyFill="1" applyBorder="1" applyAlignment="1">
      <alignment horizontal="center" vertical="top" wrapText="1"/>
    </xf>
    <xf numFmtId="0" fontId="40" fillId="0" borderId="0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4" fontId="12" fillId="0" borderId="0" xfId="0" applyNumberFormat="1" applyFont="1" applyFill="1" applyBorder="1" applyAlignment="1">
      <alignment horizontal="right" vertical="top" wrapText="1" indent="1"/>
    </xf>
    <xf numFmtId="4" fontId="12" fillId="0" borderId="0" xfId="0" applyNumberFormat="1" applyFont="1" applyFill="1" applyBorder="1" applyAlignment="1">
      <alignment horizontal="right" vertical="top" wrapText="1" indent="1"/>
    </xf>
    <xf numFmtId="4" fontId="8" fillId="0" borderId="0" xfId="0" applyNumberFormat="1" applyFont="1" applyFill="1" applyBorder="1" applyAlignment="1">
      <alignment horizontal="right" vertical="top" wrapText="1" indent="1"/>
    </xf>
    <xf numFmtId="3" fontId="12" fillId="0" borderId="0" xfId="0" applyNumberFormat="1" applyFont="1" applyFill="1" applyBorder="1" applyAlignment="1">
      <alignment horizontal="right" vertical="top" wrapText="1" indent="1"/>
    </xf>
    <xf numFmtId="3" fontId="15" fillId="0" borderId="0" xfId="0" applyNumberFormat="1" applyFont="1" applyFill="1" applyBorder="1" applyAlignment="1">
      <alignment horizontal="right" vertical="top" wrapText="1" indent="1"/>
    </xf>
    <xf numFmtId="3" fontId="14" fillId="0" borderId="0" xfId="0" applyNumberFormat="1" applyFont="1" applyFill="1" applyBorder="1" applyAlignment="1">
      <alignment horizontal="right" vertical="top" wrapText="1" indent="1"/>
    </xf>
    <xf numFmtId="0" fontId="14" fillId="0" borderId="3" xfId="0" applyFont="1" applyBorder="1" applyAlignment="1">
      <alignment horizontal="right" vertical="top" wrapText="1"/>
    </xf>
    <xf numFmtId="3" fontId="12" fillId="0" borderId="3" xfId="0" applyNumberFormat="1" applyFont="1" applyFill="1" applyBorder="1" applyAlignment="1">
      <alignment horizontal="right" vertical="top" wrapText="1"/>
    </xf>
    <xf numFmtId="3" fontId="14" fillId="0" borderId="3" xfId="0" applyNumberFormat="1" applyFont="1" applyFill="1" applyBorder="1" applyAlignment="1">
      <alignment horizontal="right" vertical="top" wrapText="1"/>
    </xf>
    <xf numFmtId="3" fontId="12" fillId="0" borderId="3" xfId="0" applyNumberFormat="1" applyFont="1" applyFill="1" applyBorder="1" applyAlignment="1">
      <alignment horizontal="right" vertical="top" wrapText="1"/>
    </xf>
    <xf numFmtId="3" fontId="15" fillId="0" borderId="3" xfId="0" applyNumberFormat="1" applyFont="1" applyFill="1" applyBorder="1" applyAlignment="1">
      <alignment horizontal="right" vertical="top" wrapText="1"/>
    </xf>
    <xf numFmtId="0" fontId="38" fillId="0" borderId="0" xfId="0" applyFont="1" applyBorder="1" applyAlignment="1">
      <alignment horizontal="left" vertical="top" wrapText="1"/>
    </xf>
    <xf numFmtId="0" fontId="38" fillId="2" borderId="0" xfId="0" applyFont="1" applyFill="1" applyBorder="1" applyAlignment="1">
      <alignment horizontal="left" vertical="top" wrapText="1"/>
    </xf>
    <xf numFmtId="0" fontId="40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" fontId="2" fillId="2" borderId="0" xfId="0" applyNumberFormat="1" applyFont="1" applyFill="1" applyAlignment="1">
      <alignment vertical="top"/>
    </xf>
    <xf numFmtId="3" fontId="2" fillId="2" borderId="0" xfId="0" applyNumberFormat="1" applyFont="1" applyFill="1" applyAlignment="1">
      <alignment vertical="top"/>
    </xf>
    <xf numFmtId="166" fontId="2" fillId="0" borderId="0" xfId="0" applyNumberFormat="1" applyFont="1" applyAlignment="1">
      <alignment vertical="top"/>
    </xf>
    <xf numFmtId="3" fontId="15" fillId="0" borderId="0" xfId="0" applyNumberFormat="1" applyFont="1" applyAlignment="1">
      <alignment horizontal="right" vertical="top" wrapText="1" indent="1"/>
    </xf>
    <xf numFmtId="4" fontId="2" fillId="0" borderId="0" xfId="0" applyNumberFormat="1" applyFont="1" applyAlignment="1">
      <alignment vertical="top"/>
    </xf>
    <xf numFmtId="0" fontId="15" fillId="0" borderId="0" xfId="0" applyFont="1" applyFill="1"/>
    <xf numFmtId="0" fontId="15" fillId="0" borderId="0" xfId="0" applyFont="1"/>
    <xf numFmtId="0" fontId="15" fillId="2" borderId="0" xfId="0" applyFont="1" applyFill="1"/>
    <xf numFmtId="0" fontId="15" fillId="0" borderId="0" xfId="0" applyFont="1" applyAlignment="1">
      <alignment horizontal="center" vertical="center" textRotation="180"/>
    </xf>
    <xf numFmtId="0" fontId="15" fillId="0" borderId="0" xfId="0" applyFont="1" applyAlignment="1">
      <alignment vertical="center" textRotation="180"/>
    </xf>
    <xf numFmtId="165" fontId="8" fillId="0" borderId="0" xfId="0" applyNumberFormat="1" applyFont="1" applyAlignment="1">
      <alignment horizontal="right" vertical="top" wrapText="1" indent="2"/>
    </xf>
    <xf numFmtId="3" fontId="8" fillId="0" borderId="0" xfId="0" applyNumberFormat="1" applyFont="1" applyFill="1" applyAlignment="1">
      <alignment horizontal="right" vertical="top" wrapText="1" inden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vertical="center" wrapText="1"/>
    </xf>
    <xf numFmtId="0" fontId="8" fillId="0" borderId="3" xfId="0" applyFont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0" fontId="15" fillId="0" borderId="0" xfId="0" applyFont="1" applyBorder="1"/>
    <xf numFmtId="0" fontId="15" fillId="0" borderId="0" xfId="0" applyFont="1" applyBorder="1" applyAlignment="1">
      <alignment horizontal="center" vertical="center" textRotation="180"/>
    </xf>
    <xf numFmtId="0" fontId="9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165" fontId="8" fillId="0" borderId="0" xfId="0" applyNumberFormat="1" applyFont="1" applyBorder="1" applyAlignment="1">
      <alignment horizontal="right" vertical="top" wrapText="1" indent="2"/>
    </xf>
    <xf numFmtId="0" fontId="15" fillId="0" borderId="0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5" fillId="0" borderId="3" xfId="0" applyFont="1" applyBorder="1" applyAlignment="1">
      <alignment horizontal="right" vertical="center" wrapText="1" indent="1"/>
    </xf>
    <xf numFmtId="0" fontId="8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 inden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top" wrapText="1" indent="1"/>
    </xf>
    <xf numFmtId="0" fontId="8" fillId="0" borderId="0" xfId="0" applyFont="1" applyAlignment="1">
      <alignment horizontal="right" vertical="top" wrapText="1" indent="1"/>
    </xf>
    <xf numFmtId="3" fontId="15" fillId="0" borderId="0" xfId="0" applyNumberFormat="1" applyFont="1" applyBorder="1" applyAlignment="1">
      <alignment horizontal="right" vertical="top" wrapText="1" indent="1"/>
    </xf>
    <xf numFmtId="0" fontId="15" fillId="0" borderId="0" xfId="0" applyFont="1" applyBorder="1" applyAlignment="1">
      <alignment vertical="center" textRotation="180"/>
    </xf>
    <xf numFmtId="0" fontId="9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right" vertical="top" wrapText="1"/>
    </xf>
    <xf numFmtId="3" fontId="15" fillId="0" borderId="0" xfId="0" applyNumberFormat="1" applyFont="1"/>
    <xf numFmtId="0" fontId="8" fillId="0" borderId="31" xfId="0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right" vertical="center" wrapText="1"/>
    </xf>
    <xf numFmtId="165" fontId="8" fillId="0" borderId="0" xfId="0" applyNumberFormat="1" applyFont="1" applyFill="1" applyAlignment="1">
      <alignment horizontal="right" vertical="top" wrapText="1" indent="2"/>
    </xf>
    <xf numFmtId="3" fontId="15" fillId="0" borderId="0" xfId="0" applyNumberFormat="1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top" wrapText="1"/>
    </xf>
    <xf numFmtId="3" fontId="15" fillId="0" borderId="0" xfId="0" applyNumberFormat="1" applyFont="1" applyAlignment="1">
      <alignment vertical="top"/>
    </xf>
    <xf numFmtId="3" fontId="15" fillId="0" borderId="0" xfId="0" applyNumberFormat="1" applyFont="1" applyBorder="1" applyAlignment="1">
      <alignment horizontal="right" vertical="center" wrapText="1"/>
    </xf>
    <xf numFmtId="0" fontId="15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15" fillId="0" borderId="0" xfId="0" applyFont="1" applyFill="1" applyBorder="1"/>
    <xf numFmtId="3" fontId="15" fillId="0" borderId="0" xfId="0" applyNumberFormat="1" applyFont="1" applyFill="1" applyBorder="1"/>
    <xf numFmtId="37" fontId="15" fillId="0" borderId="0" xfId="1" applyNumberFormat="1" applyFont="1" applyFill="1"/>
    <xf numFmtId="3" fontId="8" fillId="0" borderId="0" xfId="0" applyNumberFormat="1" applyFont="1" applyBorder="1" applyAlignment="1">
      <alignment horizontal="right" vertical="top" wrapText="1"/>
    </xf>
    <xf numFmtId="3" fontId="15" fillId="0" borderId="0" xfId="0" applyNumberFormat="1" applyFont="1" applyBorder="1" applyAlignment="1">
      <alignment horizontal="right" vertical="top" wrapText="1"/>
    </xf>
    <xf numFmtId="0" fontId="15" fillId="0" borderId="0" xfId="0" applyFont="1" applyAlignment="1">
      <alignment horizontal="right" vertical="top" wrapText="1"/>
    </xf>
    <xf numFmtId="170" fontId="15" fillId="0" borderId="0" xfId="0" applyNumberFormat="1" applyFont="1"/>
    <xf numFmtId="0" fontId="15" fillId="2" borderId="0" xfId="0" applyFont="1" applyFill="1" applyBorder="1"/>
    <xf numFmtId="3" fontId="15" fillId="2" borderId="0" xfId="0" applyNumberFormat="1" applyFont="1" applyFill="1"/>
    <xf numFmtId="166" fontId="15" fillId="0" borderId="0" xfId="0" applyNumberFormat="1" applyFont="1" applyAlignment="1">
      <alignment vertical="top"/>
    </xf>
    <xf numFmtId="4" fontId="15" fillId="0" borderId="0" xfId="0" applyNumberFormat="1" applyFont="1" applyAlignment="1">
      <alignment vertical="top"/>
    </xf>
    <xf numFmtId="0" fontId="41" fillId="2" borderId="0" xfId="0" applyFont="1" applyFill="1"/>
    <xf numFmtId="2" fontId="17" fillId="0" borderId="0" xfId="0" applyNumberFormat="1" applyFont="1" applyAlignment="1">
      <alignment vertical="top"/>
    </xf>
    <xf numFmtId="0" fontId="2" fillId="0" borderId="0" xfId="0" applyFont="1" applyBorder="1"/>
    <xf numFmtId="0" fontId="45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top" wrapText="1"/>
    </xf>
    <xf numFmtId="3" fontId="12" fillId="0" borderId="0" xfId="0" applyNumberFormat="1" applyFont="1" applyAlignment="1">
      <alignment horizontal="right" vertical="top" wrapText="1"/>
    </xf>
    <xf numFmtId="3" fontId="14" fillId="0" borderId="0" xfId="0" applyNumberFormat="1" applyFont="1" applyFill="1" applyBorder="1" applyAlignment="1">
      <alignment horizontal="right" vertical="top" wrapText="1"/>
    </xf>
    <xf numFmtId="3" fontId="14" fillId="0" borderId="0" xfId="0" applyNumberFormat="1" applyFont="1" applyAlignment="1">
      <alignment horizontal="right" vertical="top" wrapText="1"/>
    </xf>
    <xf numFmtId="166" fontId="14" fillId="0" borderId="0" xfId="0" applyNumberFormat="1" applyFont="1" applyAlignment="1">
      <alignment horizontal="right" vertical="top" wrapText="1"/>
    </xf>
    <xf numFmtId="2" fontId="12" fillId="0" borderId="0" xfId="0" applyNumberFormat="1" applyFont="1" applyFill="1" applyBorder="1" applyAlignment="1">
      <alignment horizontal="right" vertical="top" wrapText="1"/>
    </xf>
    <xf numFmtId="4" fontId="12" fillId="0" borderId="0" xfId="0" applyNumberFormat="1" applyFont="1" applyAlignment="1">
      <alignment horizontal="right" vertical="top" wrapText="1"/>
    </xf>
    <xf numFmtId="0" fontId="12" fillId="0" borderId="0" xfId="0" applyFont="1" applyFill="1" applyBorder="1" applyAlignment="1">
      <alignment horizontal="right" vertical="top" wrapText="1"/>
    </xf>
    <xf numFmtId="1" fontId="12" fillId="0" borderId="0" xfId="0" applyNumberFormat="1" applyFont="1" applyFill="1" applyBorder="1" applyAlignment="1">
      <alignment horizontal="right" vertical="top" wrapText="1"/>
    </xf>
    <xf numFmtId="166" fontId="14" fillId="0" borderId="3" xfId="0" applyNumberFormat="1" applyFont="1" applyBorder="1" applyAlignment="1">
      <alignment horizontal="right"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48" fillId="0" borderId="0" xfId="0" applyFont="1" applyFill="1" applyBorder="1" applyAlignment="1">
      <alignment horizontal="right" vertical="center" wrapText="1" readingOrder="1"/>
    </xf>
    <xf numFmtId="2" fontId="8" fillId="0" borderId="0" xfId="0" applyNumberFormat="1" applyFont="1" applyFill="1" applyBorder="1" applyAlignment="1">
      <alignment horizontal="center" vertical="top" wrapText="1"/>
    </xf>
    <xf numFmtId="3" fontId="48" fillId="0" borderId="0" xfId="0" applyNumberFormat="1" applyFont="1" applyFill="1" applyBorder="1" applyAlignment="1">
      <alignment horizontal="right" vertical="center" wrapText="1" readingOrder="1"/>
    </xf>
    <xf numFmtId="2" fontId="44" fillId="0" borderId="0" xfId="0" applyNumberFormat="1" applyFont="1" applyFill="1" applyBorder="1" applyAlignment="1">
      <alignment horizontal="center" vertical="top" wrapText="1"/>
    </xf>
    <xf numFmtId="165" fontId="49" fillId="0" borderId="0" xfId="0" applyNumberFormat="1" applyFont="1" applyFill="1" applyBorder="1" applyAlignment="1">
      <alignment horizontal="right" vertical="center" wrapText="1" readingOrder="1"/>
    </xf>
    <xf numFmtId="168" fontId="17" fillId="0" borderId="0" xfId="1" applyNumberFormat="1" applyFont="1" applyAlignment="1">
      <alignment horizontal="center" vertical="top"/>
    </xf>
    <xf numFmtId="168" fontId="14" fillId="0" borderId="0" xfId="1" applyNumberFormat="1" applyFont="1" applyFill="1" applyBorder="1" applyAlignment="1">
      <alignment horizontal="center" vertical="top" wrapText="1"/>
    </xf>
    <xf numFmtId="165" fontId="49" fillId="0" borderId="0" xfId="0" applyNumberFormat="1" applyFont="1" applyFill="1" applyAlignment="1">
      <alignment horizontal="right" vertical="center" wrapText="1" readingOrder="1"/>
    </xf>
    <xf numFmtId="173" fontId="14" fillId="0" borderId="0" xfId="1" applyNumberFormat="1" applyFont="1" applyFill="1" applyBorder="1" applyAlignment="1">
      <alignment horizontal="center" vertical="top" wrapText="1"/>
    </xf>
    <xf numFmtId="3" fontId="48" fillId="0" borderId="0" xfId="0" applyNumberFormat="1" applyFont="1" applyFill="1" applyAlignment="1">
      <alignment horizontal="right" vertical="center" wrapText="1" readingOrder="1"/>
    </xf>
    <xf numFmtId="168" fontId="17" fillId="0" borderId="0" xfId="1" applyNumberFormat="1" applyFont="1" applyFill="1" applyBorder="1" applyAlignment="1">
      <alignment horizontal="center" vertical="top" wrapText="1"/>
    </xf>
    <xf numFmtId="171" fontId="48" fillId="0" borderId="0" xfId="1" applyNumberFormat="1" applyFont="1" applyFill="1" applyAlignment="1">
      <alignment horizontal="right" vertical="center" wrapText="1" readingOrder="1"/>
    </xf>
    <xf numFmtId="174" fontId="2" fillId="0" borderId="0" xfId="0" applyNumberFormat="1" applyFont="1" applyAlignment="1">
      <alignment vertical="top"/>
    </xf>
    <xf numFmtId="170" fontId="2" fillId="0" borderId="0" xfId="0" applyNumberFormat="1" applyFont="1" applyAlignment="1">
      <alignment vertical="top"/>
    </xf>
    <xf numFmtId="2" fontId="28" fillId="0" borderId="0" xfId="0" applyNumberFormat="1" applyFont="1" applyFill="1" applyBorder="1" applyAlignment="1">
      <alignment horizontal="left" vertical="top" wrapText="1"/>
    </xf>
    <xf numFmtId="2" fontId="17" fillId="0" borderId="0" xfId="0" applyNumberFormat="1" applyFont="1" applyBorder="1" applyAlignment="1">
      <alignment vertical="top"/>
    </xf>
    <xf numFmtId="2" fontId="8" fillId="0" borderId="0" xfId="0" applyNumberFormat="1" applyFont="1" applyFill="1" applyBorder="1" applyAlignment="1">
      <alignment horizontal="left" vertical="top" wrapText="1"/>
    </xf>
    <xf numFmtId="2" fontId="15" fillId="0" borderId="0" xfId="0" applyNumberFormat="1" applyFont="1" applyFill="1" applyAlignment="1">
      <alignment horizontal="left" vertical="top" wrapText="1"/>
    </xf>
    <xf numFmtId="2" fontId="8" fillId="0" borderId="0" xfId="0" applyNumberFormat="1" applyFont="1" applyFill="1" applyAlignment="1">
      <alignment horizontal="left" vertical="top" wrapText="1"/>
    </xf>
    <xf numFmtId="43" fontId="48" fillId="0" borderId="0" xfId="0" applyNumberFormat="1" applyFont="1" applyFill="1" applyAlignment="1">
      <alignment horizontal="right" vertical="center" wrapText="1" readingOrder="1"/>
    </xf>
    <xf numFmtId="165" fontId="50" fillId="0" borderId="0" xfId="0" applyNumberFormat="1" applyFont="1" applyFill="1" applyAlignment="1">
      <alignment horizontal="right" vertical="center" wrapText="1" readingOrder="1"/>
    </xf>
    <xf numFmtId="1" fontId="48" fillId="0" borderId="0" xfId="0" applyNumberFormat="1" applyFont="1" applyFill="1" applyAlignment="1">
      <alignment horizontal="right" vertical="center" wrapText="1" readingOrder="1"/>
    </xf>
    <xf numFmtId="0" fontId="8" fillId="0" borderId="1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3" fontId="51" fillId="0" borderId="0" xfId="19" applyNumberFormat="1" applyFont="1" applyFill="1" applyAlignment="1">
      <alignment horizontal="right" vertical="center" wrapText="1"/>
    </xf>
    <xf numFmtId="0" fontId="28" fillId="0" borderId="3" xfId="0" applyFont="1" applyFill="1" applyBorder="1" applyAlignment="1">
      <alignment horizontal="left" vertical="top" wrapText="1" indent="1"/>
    </xf>
    <xf numFmtId="0" fontId="28" fillId="0" borderId="1" xfId="0" applyFont="1" applyBorder="1" applyAlignment="1">
      <alignment horizontal="right" vertical="center" wrapText="1"/>
    </xf>
    <xf numFmtId="0" fontId="28" fillId="0" borderId="3" xfId="0" applyFont="1" applyBorder="1" applyAlignment="1">
      <alignment horizontal="right" vertical="center" wrapText="1"/>
    </xf>
    <xf numFmtId="0" fontId="12" fillId="0" borderId="0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 indent="1"/>
    </xf>
    <xf numFmtId="0" fontId="12" fillId="0" borderId="0" xfId="0" applyFont="1" applyFill="1" applyBorder="1" applyAlignment="1">
      <alignment horizontal="left" vertical="top" wrapText="1" indent="1"/>
    </xf>
    <xf numFmtId="0" fontId="42" fillId="0" borderId="0" xfId="0" applyFont="1" applyBorder="1" applyAlignment="1">
      <alignment horizontal="center" wrapText="1"/>
    </xf>
    <xf numFmtId="0" fontId="46" fillId="2" borderId="0" xfId="0" applyFont="1" applyFill="1" applyBorder="1" applyAlignment="1">
      <alignment horizontal="center" wrapText="1"/>
    </xf>
    <xf numFmtId="0" fontId="43" fillId="0" borderId="0" xfId="0" applyFont="1" applyBorder="1" applyAlignment="1">
      <alignment horizontal="center" vertical="top" wrapText="1"/>
    </xf>
    <xf numFmtId="0" fontId="47" fillId="2" borderId="0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wrapText="1"/>
    </xf>
    <xf numFmtId="0" fontId="44" fillId="0" borderId="3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right" vertical="center" wrapText="1"/>
    </xf>
    <xf numFmtId="0" fontId="28" fillId="0" borderId="3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textRotation="180"/>
    </xf>
    <xf numFmtId="0" fontId="15" fillId="0" borderId="0" xfId="0" applyFont="1" applyBorder="1" applyAlignment="1">
      <alignment horizontal="right" vertical="center" wrapText="1"/>
    </xf>
    <xf numFmtId="0" fontId="15" fillId="0" borderId="3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top" wrapText="1" indent="1"/>
    </xf>
    <xf numFmtId="0" fontId="8" fillId="0" borderId="3" xfId="0" applyFont="1" applyBorder="1" applyAlignment="1">
      <alignment horizontal="right" vertical="top" wrapText="1" indent="1"/>
    </xf>
    <xf numFmtId="0" fontId="8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2" borderId="29" xfId="0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8" fillId="0" borderId="2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8" fillId="0" borderId="2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vertical="top" wrapText="1"/>
    </xf>
    <xf numFmtId="0" fontId="17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left" vertical="top" wrapText="1" indent="1"/>
    </xf>
    <xf numFmtId="0" fontId="30" fillId="0" borderId="19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top" wrapText="1" indent="1"/>
    </xf>
    <xf numFmtId="0" fontId="33" fillId="0" borderId="1" xfId="0" applyFont="1" applyFill="1" applyBorder="1" applyAlignment="1">
      <alignment horizontal="left" vertical="top" wrapText="1" indent="1"/>
    </xf>
    <xf numFmtId="0" fontId="33" fillId="0" borderId="21" xfId="0" applyFont="1" applyFill="1" applyBorder="1" applyAlignment="1">
      <alignment horizontal="left" vertical="top" wrapText="1" indent="1"/>
    </xf>
    <xf numFmtId="0" fontId="33" fillId="0" borderId="22" xfId="0" applyFont="1" applyFill="1" applyBorder="1" applyAlignment="1">
      <alignment horizontal="left" vertical="top" wrapText="1" indent="1"/>
    </xf>
    <xf numFmtId="0" fontId="33" fillId="0" borderId="23" xfId="0" applyFont="1" applyFill="1" applyBorder="1" applyAlignment="1">
      <alignment horizontal="left" vertical="top" wrapText="1" inden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top"/>
    </xf>
    <xf numFmtId="0" fontId="22" fillId="0" borderId="1" xfId="0" applyNumberFormat="1" applyFont="1" applyFill="1" applyBorder="1" applyAlignment="1" applyProtection="1">
      <alignment horizontal="right" vertical="center"/>
    </xf>
    <xf numFmtId="0" fontId="23" fillId="0" borderId="5" xfId="0" applyNumberFormat="1" applyFont="1" applyFill="1" applyBorder="1" applyAlignment="1" applyProtection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Alignment="1">
      <alignment horizontal="center" vertical="center" textRotation="180" wrapText="1"/>
    </xf>
    <xf numFmtId="0" fontId="17" fillId="0" borderId="0" xfId="0" applyFont="1" applyFill="1" applyAlignment="1">
      <alignment vertical="center" textRotation="180" wrapText="1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5" fillId="0" borderId="3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left" vertical="top" wrapText="1" inden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5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41" fillId="0" borderId="0" xfId="0" applyFont="1" applyFill="1" applyBorder="1"/>
    <xf numFmtId="0" fontId="8" fillId="0" borderId="1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 wrapText="1"/>
    </xf>
    <xf numFmtId="0" fontId="41" fillId="0" borderId="0" xfId="0" applyFont="1" applyFill="1"/>
    <xf numFmtId="3" fontId="28" fillId="0" borderId="0" xfId="0" applyNumberFormat="1" applyFont="1" applyFill="1" applyAlignment="1">
      <alignment horizontal="right" vertical="top" wrapText="1"/>
    </xf>
    <xf numFmtId="3" fontId="17" fillId="0" borderId="0" xfId="0" applyNumberFormat="1" applyFont="1" applyFill="1" applyAlignment="1">
      <alignment horizontal="right" vertical="top" wrapText="1"/>
    </xf>
    <xf numFmtId="166" fontId="17" fillId="0" borderId="0" xfId="0" applyNumberFormat="1" applyFont="1" applyFill="1" applyAlignment="1">
      <alignment horizontal="right" vertical="top" wrapText="1"/>
    </xf>
    <xf numFmtId="4" fontId="8" fillId="0" borderId="0" xfId="0" applyNumberFormat="1" applyFont="1" applyFill="1" applyAlignment="1">
      <alignment horizontal="right" vertical="top" wrapText="1"/>
    </xf>
    <xf numFmtId="166" fontId="17" fillId="0" borderId="3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right" vertical="center" wrapText="1" indent="1"/>
    </xf>
    <xf numFmtId="0" fontId="15" fillId="0" borderId="0" xfId="0" applyFont="1" applyFill="1" applyBorder="1" applyAlignment="1">
      <alignment horizontal="right" vertical="center" wrapText="1" indent="1"/>
    </xf>
    <xf numFmtId="0" fontId="8" fillId="0" borderId="0" xfId="0" applyFont="1" applyFill="1" applyAlignment="1">
      <alignment horizontal="right" vertical="top" wrapText="1"/>
    </xf>
    <xf numFmtId="3" fontId="15" fillId="0" borderId="0" xfId="0" applyNumberFormat="1" applyFont="1" applyFill="1" applyAlignment="1">
      <alignment horizontal="right" vertical="top" wrapText="1" indent="1"/>
    </xf>
    <xf numFmtId="0" fontId="8" fillId="0" borderId="0" xfId="0" applyFont="1" applyFill="1" applyBorder="1" applyAlignment="1">
      <alignment horizontal="right" vertical="top" wrapText="1"/>
    </xf>
    <xf numFmtId="0" fontId="8" fillId="0" borderId="3" xfId="0" applyFont="1" applyFill="1" applyBorder="1" applyAlignment="1">
      <alignment horizontal="right" vertical="top" wrapText="1"/>
    </xf>
    <xf numFmtId="0" fontId="15" fillId="0" borderId="3" xfId="0" applyFont="1" applyFill="1" applyBorder="1" applyAlignment="1">
      <alignment horizontal="right"/>
    </xf>
  </cellXfs>
  <cellStyles count="20">
    <cellStyle name="Comma" xfId="1" builtinId="3"/>
    <cellStyle name="Comma 2" xfId="3" xr:uid="{00000000-0005-0000-0000-000031000000}"/>
    <cellStyle name="Comma 3" xfId="4" xr:uid="{00000000-0005-0000-0000-000032000000}"/>
    <cellStyle name="Comma 4" xfId="5" xr:uid="{00000000-0005-0000-0000-000033000000}"/>
    <cellStyle name="Comma 4 2" xfId="6" xr:uid="{00000000-0005-0000-0000-000034000000}"/>
    <cellStyle name="Comma 4 3" xfId="7" xr:uid="{00000000-0005-0000-0000-000035000000}"/>
    <cellStyle name="Normal" xfId="0" builtinId="0"/>
    <cellStyle name="Normal 2" xfId="8" xr:uid="{00000000-0005-0000-0000-000036000000}"/>
    <cellStyle name="Normal 264" xfId="19" xr:uid="{6E07849F-F596-4668-92A7-D306B0E33D8F}"/>
    <cellStyle name="Normal 265" xfId="18" xr:uid="{00000000-0005-0000-0000-000047000000}"/>
    <cellStyle name="Normal 3" xfId="9" xr:uid="{00000000-0005-0000-0000-000037000000}"/>
    <cellStyle name="Normal 4" xfId="10" xr:uid="{00000000-0005-0000-0000-000038000000}"/>
    <cellStyle name="Normal 4 2" xfId="11" xr:uid="{00000000-0005-0000-0000-000039000000}"/>
    <cellStyle name="Normal_Sheet1" xfId="12" xr:uid="{00000000-0005-0000-0000-00003A000000}"/>
    <cellStyle name="Percent" xfId="2" builtinId="5"/>
    <cellStyle name="style1593067693117" xfId="13" xr:uid="{00000000-0005-0000-0000-00003B000000}"/>
    <cellStyle name="style1593067693159" xfId="14" xr:uid="{00000000-0005-0000-0000-00003C000000}"/>
    <cellStyle name="style1593067693398" xfId="15" xr:uid="{00000000-0005-0000-0000-00003D000000}"/>
    <cellStyle name="style1593067693442" xfId="16" xr:uid="{00000000-0005-0000-0000-00003E000000}"/>
    <cellStyle name="style1593074195898" xfId="17" xr:uid="{00000000-0005-0000-0000-00003F000000}"/>
  </cellStyles>
  <dxfs count="0"/>
  <tableStyles count="0" defaultTableStyle="TableStyleMedium9" defaultPivotStyle="PivotStyleLight16"/>
  <colors>
    <mruColors>
      <color rgb="FFBF9000"/>
      <color rgb="FF71FFDA"/>
      <color rgb="FF740228"/>
      <color rgb="FF990033"/>
      <color rgb="FFFEC200"/>
      <color rgb="FFFFD13F"/>
      <color rgb="FFE2AC00"/>
      <color rgb="FFBEC85A"/>
      <color rgb="FF44C7BA"/>
      <color rgb="FF6826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view="pageBreakPreview" zoomScale="80" zoomScaleNormal="100" workbookViewId="0">
      <selection activeCell="A7" sqref="A7:B7"/>
    </sheetView>
  </sheetViews>
  <sheetFormatPr defaultColWidth="9.140625" defaultRowHeight="14.25"/>
  <cols>
    <col min="1" max="1" width="8.7109375" style="197" customWidth="1"/>
    <col min="2" max="2" width="22.7109375" style="197" customWidth="1"/>
    <col min="3" max="9" width="7.7109375" style="197" customWidth="1"/>
    <col min="10" max="10" width="7.7109375" style="341" customWidth="1"/>
    <col min="11" max="11" width="9.85546875" style="342" customWidth="1"/>
    <col min="12" max="12" width="9.140625" style="197"/>
    <col min="13" max="28" width="9.140625" style="197" customWidth="1"/>
    <col min="29" max="16384" width="9.140625" style="197"/>
  </cols>
  <sheetData>
    <row r="1" spans="1:19" ht="15" customHeight="1">
      <c r="A1" s="388" t="s">
        <v>0</v>
      </c>
      <c r="B1" s="388"/>
      <c r="C1" s="388"/>
      <c r="D1" s="388"/>
      <c r="E1" s="388"/>
      <c r="F1" s="388"/>
      <c r="G1" s="388"/>
      <c r="H1" s="388"/>
      <c r="I1" s="388"/>
      <c r="J1" s="389"/>
    </row>
    <row r="2" spans="1:19" ht="15" customHeight="1">
      <c r="A2" s="390" t="s">
        <v>1</v>
      </c>
      <c r="B2" s="390"/>
      <c r="C2" s="390"/>
      <c r="D2" s="390"/>
      <c r="E2" s="390"/>
      <c r="F2" s="390"/>
      <c r="G2" s="390"/>
      <c r="H2" s="390"/>
      <c r="I2" s="390"/>
      <c r="J2" s="391"/>
    </row>
    <row r="3" spans="1:19" ht="7.5" customHeight="1">
      <c r="A3" s="247"/>
      <c r="B3" s="248"/>
      <c r="C3" s="248"/>
      <c r="D3" s="343"/>
      <c r="E3" s="343"/>
      <c r="F3" s="343"/>
      <c r="G3" s="343"/>
      <c r="H3" s="343"/>
      <c r="I3" s="343"/>
      <c r="J3" s="478"/>
    </row>
    <row r="4" spans="1:19" ht="22.5" customHeight="1">
      <c r="A4" s="392" t="s">
        <v>2</v>
      </c>
      <c r="B4" s="392"/>
      <c r="C4" s="383">
        <v>2017</v>
      </c>
      <c r="D4" s="383">
        <v>2018</v>
      </c>
      <c r="E4" s="383">
        <v>2019</v>
      </c>
      <c r="F4" s="383">
        <v>2020</v>
      </c>
      <c r="G4" s="383">
        <v>2021</v>
      </c>
      <c r="H4" s="383">
        <v>2022</v>
      </c>
      <c r="I4" s="394">
        <v>2023</v>
      </c>
      <c r="J4" s="479">
        <v>2024</v>
      </c>
      <c r="K4" s="356"/>
      <c r="L4" s="357"/>
    </row>
    <row r="5" spans="1:19" ht="22.5" customHeight="1">
      <c r="A5" s="393" t="s">
        <v>3</v>
      </c>
      <c r="B5" s="393"/>
      <c r="C5" s="384"/>
      <c r="D5" s="384"/>
      <c r="E5" s="384"/>
      <c r="F5" s="384"/>
      <c r="G5" s="384"/>
      <c r="H5" s="384"/>
      <c r="I5" s="395"/>
      <c r="J5" s="480"/>
      <c r="K5" s="358"/>
      <c r="L5" s="359"/>
    </row>
    <row r="6" spans="1:19" s="106" customFormat="1" ht="15" customHeight="1">
      <c r="A6" s="344"/>
      <c r="B6" s="344"/>
      <c r="C6" s="345"/>
      <c r="D6" s="345"/>
      <c r="E6" s="345"/>
      <c r="F6" s="345"/>
      <c r="G6" s="345"/>
      <c r="J6" s="481"/>
      <c r="K6" s="360"/>
      <c r="L6" s="361"/>
    </row>
    <row r="7" spans="1:19" ht="49.5" customHeight="1">
      <c r="A7" s="385" t="s">
        <v>4</v>
      </c>
      <c r="B7" s="385"/>
      <c r="C7" s="346">
        <v>83102.609782999905</v>
      </c>
      <c r="D7" s="346">
        <v>92561.341706329404</v>
      </c>
      <c r="E7" s="347">
        <v>103183.759714306</v>
      </c>
      <c r="F7" s="347">
        <v>40424.334334178697</v>
      </c>
      <c r="G7" s="347">
        <v>18410.1937419723</v>
      </c>
      <c r="H7" s="347">
        <v>64080.299581946201</v>
      </c>
      <c r="I7" s="347">
        <v>84932.125</v>
      </c>
      <c r="J7" s="482">
        <v>106746.11104988999</v>
      </c>
      <c r="K7" s="362"/>
      <c r="L7" s="359"/>
    </row>
    <row r="8" spans="1:19" ht="49.5" customHeight="1">
      <c r="A8" s="387" t="s">
        <v>5</v>
      </c>
      <c r="B8" s="387"/>
      <c r="C8" s="348">
        <v>73662.118352337202</v>
      </c>
      <c r="D8" s="348">
        <v>82741.382549196103</v>
      </c>
      <c r="E8" s="349">
        <v>92638.159</v>
      </c>
      <c r="F8" s="349">
        <v>38634.646976336997</v>
      </c>
      <c r="G8" s="349">
        <v>17450.979950057801</v>
      </c>
      <c r="H8" s="349">
        <v>59216.955871427301</v>
      </c>
      <c r="I8" s="349">
        <v>78676.422000000006</v>
      </c>
      <c r="J8" s="483">
        <v>98446.228494785493</v>
      </c>
      <c r="K8" s="363"/>
      <c r="L8" s="364"/>
    </row>
    <row r="9" spans="1:19" ht="49.5" customHeight="1">
      <c r="A9" s="387" t="s">
        <v>6</v>
      </c>
      <c r="B9" s="387"/>
      <c r="C9" s="348">
        <v>9440.4914306627506</v>
      </c>
      <c r="D9" s="348">
        <v>9819.9591571332803</v>
      </c>
      <c r="E9" s="349">
        <v>10545.602000000001</v>
      </c>
      <c r="F9" s="349">
        <v>1789.6873578417001</v>
      </c>
      <c r="G9" s="349">
        <v>959.21379191450001</v>
      </c>
      <c r="H9" s="349">
        <v>4863.3437105188104</v>
      </c>
      <c r="I9" s="349">
        <v>6255.7030000000004</v>
      </c>
      <c r="J9" s="483">
        <v>8299.8825551042792</v>
      </c>
      <c r="K9" s="363"/>
      <c r="L9" s="364"/>
    </row>
    <row r="10" spans="1:19" ht="49.5" customHeight="1">
      <c r="A10" s="386" t="s">
        <v>7</v>
      </c>
      <c r="B10" s="386"/>
      <c r="C10" s="350">
        <v>11.139863029435601</v>
      </c>
      <c r="D10" s="350">
        <v>11.3819914296656</v>
      </c>
      <c r="E10" s="350">
        <v>11.4760847370585</v>
      </c>
      <c r="F10" s="350">
        <v>-60.822968220866201</v>
      </c>
      <c r="G10" s="350">
        <v>-54.457645264410701</v>
      </c>
      <c r="H10" s="350">
        <v>248.06966444819801</v>
      </c>
      <c r="I10" s="350">
        <v>32.540149709175999</v>
      </c>
      <c r="J10" s="484">
        <v>25.6840224472068</v>
      </c>
      <c r="K10" s="365"/>
      <c r="L10" s="366"/>
    </row>
    <row r="11" spans="1:19" ht="49.5" customHeight="1">
      <c r="A11" s="385" t="s">
        <v>8</v>
      </c>
      <c r="B11" s="385"/>
      <c r="C11" s="346">
        <v>205408.34931361501</v>
      </c>
      <c r="D11" s="346">
        <v>221272.48073400001</v>
      </c>
      <c r="E11" s="347">
        <v>239120.86566456899</v>
      </c>
      <c r="F11" s="347">
        <v>131660.1507882</v>
      </c>
      <c r="G11" s="347">
        <v>65975.955000000002</v>
      </c>
      <c r="H11" s="347">
        <v>171602.96299999999</v>
      </c>
      <c r="I11" s="347">
        <v>213743.54399999999</v>
      </c>
      <c r="J11" s="97">
        <v>260125.842</v>
      </c>
      <c r="K11" s="367"/>
      <c r="L11" s="364"/>
    </row>
    <row r="12" spans="1:19" ht="49.5" customHeight="1">
      <c r="A12" s="386" t="s">
        <v>9</v>
      </c>
      <c r="B12" s="386"/>
      <c r="C12" s="350">
        <v>8.5363768677986709</v>
      </c>
      <c r="D12" s="350">
        <v>7.7232164483070003</v>
      </c>
      <c r="E12" s="350">
        <v>8.0662470413685092</v>
      </c>
      <c r="F12" s="350">
        <v>-44.9399154597874</v>
      </c>
      <c r="G12" s="350">
        <v>-49.889199879366203</v>
      </c>
      <c r="H12" s="350">
        <v>160.09924827916501</v>
      </c>
      <c r="I12" s="350">
        <v>24.5570241115242</v>
      </c>
      <c r="J12" s="98">
        <v>21.699976117173399</v>
      </c>
      <c r="K12" s="365"/>
      <c r="L12" s="364"/>
    </row>
    <row r="13" spans="1:19" ht="63" customHeight="1">
      <c r="A13" s="385" t="s">
        <v>10</v>
      </c>
      <c r="B13" s="385"/>
      <c r="C13" s="346">
        <v>276147.26299999998</v>
      </c>
      <c r="D13" s="346">
        <v>302414.63652200002</v>
      </c>
      <c r="E13" s="347">
        <v>332378.00327375002</v>
      </c>
      <c r="F13" s="347">
        <v>146990.04357459999</v>
      </c>
      <c r="G13" s="347">
        <v>72398.831000000006</v>
      </c>
      <c r="H13" s="347">
        <v>207785.25700000001</v>
      </c>
      <c r="I13" s="347">
        <v>241474.125</v>
      </c>
      <c r="J13" s="97">
        <v>297853.174</v>
      </c>
      <c r="K13" s="367"/>
      <c r="L13" s="368"/>
    </row>
    <row r="14" spans="1:19" ht="49.5" customHeight="1">
      <c r="A14" s="386" t="s">
        <v>7</v>
      </c>
      <c r="B14" s="386"/>
      <c r="C14" s="350">
        <v>8.7716395276471193</v>
      </c>
      <c r="D14" s="350">
        <v>9.5120890341759594</v>
      </c>
      <c r="E14" s="350">
        <v>9.90804119018566</v>
      </c>
      <c r="F14" s="350">
        <v>-55.776242071730202</v>
      </c>
      <c r="G14" s="350">
        <v>-50.745758529382101</v>
      </c>
      <c r="H14" s="350">
        <v>187.000845358953</v>
      </c>
      <c r="I14" s="350">
        <v>16.2133100713685</v>
      </c>
      <c r="J14" s="98">
        <v>23.347863461561346</v>
      </c>
      <c r="K14" s="365"/>
      <c r="L14" s="364"/>
    </row>
    <row r="15" spans="1:19" ht="49.5" customHeight="1">
      <c r="A15" s="385" t="s">
        <v>11</v>
      </c>
      <c r="B15" s="385"/>
      <c r="C15" s="351">
        <v>2.35</v>
      </c>
      <c r="D15" s="351">
        <v>2.4448003511864802</v>
      </c>
      <c r="E15" s="352">
        <v>2.52</v>
      </c>
      <c r="F15" s="352">
        <v>1.93</v>
      </c>
      <c r="G15" s="352">
        <v>2.18511018870828</v>
      </c>
      <c r="H15" s="352">
        <v>2.5467654123589498</v>
      </c>
      <c r="I15" s="352">
        <v>2.4458886701160698</v>
      </c>
      <c r="J15" s="485">
        <v>2.4920584396732304</v>
      </c>
      <c r="L15" s="368"/>
      <c r="M15" s="369"/>
      <c r="O15" s="370"/>
      <c r="P15" s="370"/>
      <c r="R15" s="370"/>
      <c r="S15" s="370"/>
    </row>
    <row r="16" spans="1:19" ht="49.5" customHeight="1">
      <c r="A16" s="386" t="s">
        <v>7</v>
      </c>
      <c r="B16" s="386"/>
      <c r="C16" s="350">
        <v>1.73160173160173</v>
      </c>
      <c r="D16" s="350">
        <v>4.03405749729703</v>
      </c>
      <c r="E16" s="350">
        <v>3.07590142389438</v>
      </c>
      <c r="F16" s="350">
        <v>-23.412698412698401</v>
      </c>
      <c r="G16" s="350">
        <v>13.218144492657199</v>
      </c>
      <c r="H16" s="350">
        <v>16.5508918277691</v>
      </c>
      <c r="I16" s="350">
        <v>-3.9609750373294998</v>
      </c>
      <c r="J16" s="98">
        <v>1.8876480406186857</v>
      </c>
      <c r="K16" s="365"/>
      <c r="L16" s="364"/>
      <c r="M16" s="370"/>
    </row>
    <row r="17" spans="1:13" ht="63" customHeight="1">
      <c r="A17" s="385" t="s">
        <v>12</v>
      </c>
      <c r="B17" s="385"/>
      <c r="C17" s="353">
        <v>300.93645436505102</v>
      </c>
      <c r="D17" s="354">
        <v>306.07225965796198</v>
      </c>
      <c r="E17" s="347">
        <v>310</v>
      </c>
      <c r="F17" s="347">
        <v>275</v>
      </c>
      <c r="G17" s="347">
        <v>254.28854978335201</v>
      </c>
      <c r="H17" s="347">
        <v>308.39675782168803</v>
      </c>
      <c r="I17" s="347">
        <v>351.72349822869103</v>
      </c>
      <c r="J17" s="482">
        <v>358.38500431722696</v>
      </c>
      <c r="K17" s="367"/>
      <c r="L17" s="364"/>
      <c r="M17" s="370"/>
    </row>
    <row r="18" spans="1:13" ht="49.5" customHeight="1">
      <c r="A18" s="382" t="s">
        <v>7</v>
      </c>
      <c r="B18" s="382"/>
      <c r="C18" s="355">
        <v>2.35933821940512</v>
      </c>
      <c r="D18" s="355">
        <v>1.7066078962573801</v>
      </c>
      <c r="E18" s="355">
        <v>1.2832722398388201</v>
      </c>
      <c r="F18" s="355">
        <v>-11.290322580645199</v>
      </c>
      <c r="G18" s="355">
        <v>-7.5314364424173696</v>
      </c>
      <c r="H18" s="355">
        <v>21.278271508660001</v>
      </c>
      <c r="I18" s="355">
        <v>14.049025908389901</v>
      </c>
      <c r="J18" s="486">
        <v>1.8939610580708575</v>
      </c>
      <c r="K18" s="365"/>
      <c r="L18" s="368"/>
    </row>
    <row r="19" spans="1:13" ht="15" customHeight="1">
      <c r="A19" s="343"/>
      <c r="B19" s="343"/>
      <c r="C19" s="343"/>
      <c r="D19" s="343"/>
      <c r="E19" s="343"/>
      <c r="F19" s="343"/>
      <c r="G19" s="343"/>
      <c r="H19" s="343"/>
      <c r="I19" s="343"/>
      <c r="J19" s="478"/>
      <c r="K19" s="371"/>
      <c r="L19" s="364"/>
    </row>
    <row r="20" spans="1:13" ht="16.5" customHeight="1">
      <c r="A20" s="343"/>
      <c r="B20" s="343"/>
      <c r="C20" s="343"/>
      <c r="D20" s="343"/>
      <c r="E20" s="343"/>
      <c r="F20" s="343"/>
      <c r="G20" s="343"/>
      <c r="H20" s="343"/>
      <c r="I20" s="343"/>
      <c r="J20" s="478"/>
      <c r="K20" s="372"/>
      <c r="L20" s="364"/>
    </row>
    <row r="21" spans="1:13" ht="16.5" customHeight="1">
      <c r="K21" s="373"/>
      <c r="L21" s="368"/>
    </row>
    <row r="22" spans="1:13" ht="16.5" customHeight="1">
      <c r="K22" s="374"/>
      <c r="L22" s="364"/>
    </row>
    <row r="23" spans="1:13">
      <c r="K23" s="375"/>
      <c r="L23" s="368"/>
    </row>
    <row r="24" spans="1:13">
      <c r="K24" s="374"/>
      <c r="L24" s="364"/>
    </row>
    <row r="25" spans="1:13">
      <c r="K25" s="374"/>
      <c r="L25" s="364"/>
    </row>
    <row r="26" spans="1:13">
      <c r="K26" s="375"/>
      <c r="L26" s="368"/>
    </row>
    <row r="27" spans="1:13">
      <c r="K27" s="374"/>
      <c r="L27" s="364"/>
    </row>
    <row r="28" spans="1:13">
      <c r="K28" s="374"/>
      <c r="L28" s="364"/>
    </row>
    <row r="29" spans="1:13">
      <c r="K29" s="375"/>
      <c r="L29" s="376"/>
    </row>
    <row r="30" spans="1:13">
      <c r="K30" s="374"/>
      <c r="L30" s="377"/>
    </row>
    <row r="31" spans="1:13">
      <c r="K31" s="375"/>
      <c r="L31" s="378"/>
    </row>
    <row r="32" spans="1:13">
      <c r="K32" s="2"/>
    </row>
    <row r="33" spans="11:11">
      <c r="K33" s="2"/>
    </row>
    <row r="34" spans="11:11">
      <c r="K34" s="2"/>
    </row>
    <row r="35" spans="11:11">
      <c r="K35" s="2"/>
    </row>
    <row r="36" spans="11:11">
      <c r="K36" s="2"/>
    </row>
    <row r="37" spans="11:11">
      <c r="K37" s="2"/>
    </row>
    <row r="51" ht="15.75" customHeight="1"/>
  </sheetData>
  <sheetProtection selectLockedCells="1" selectUnlockedCells="1"/>
  <mergeCells count="24">
    <mergeCell ref="A1:J1"/>
    <mergeCell ref="A2:J2"/>
    <mergeCell ref="A4:B4"/>
    <mergeCell ref="A5:B5"/>
    <mergeCell ref="A7:B7"/>
    <mergeCell ref="G4:G5"/>
    <mergeCell ref="H4:H5"/>
    <mergeCell ref="I4:I5"/>
    <mergeCell ref="J4:J5"/>
    <mergeCell ref="A18:B18"/>
    <mergeCell ref="C4:C5"/>
    <mergeCell ref="D4:D5"/>
    <mergeCell ref="E4:E5"/>
    <mergeCell ref="F4:F5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</mergeCells>
  <printOptions horizontalCentered="1"/>
  <pageMargins left="0.39305555555555599" right="0.196527777777778" top="0.75138888888888899" bottom="0.75138888888888899" header="0.31041666666666701" footer="0.31041666666666701"/>
  <pageSetup paperSize="9" orientation="portrait" r:id="rId1"/>
  <headerFooter>
    <oddFooter>&amp;C&amp;"arial"&amp;10 27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44C7BA"/>
  </sheetPr>
  <dimension ref="A1:O35"/>
  <sheetViews>
    <sheetView view="pageBreakPreview" zoomScale="75" zoomScaleNormal="100" workbookViewId="0">
      <selection activeCell="J10" sqref="J10"/>
    </sheetView>
  </sheetViews>
  <sheetFormatPr defaultColWidth="9.140625" defaultRowHeight="14.25"/>
  <cols>
    <col min="1" max="1" width="20.7109375" style="43" customWidth="1"/>
    <col min="2" max="4" width="11.28515625" style="43" customWidth="1"/>
    <col min="5" max="5" width="1.42578125" style="43" customWidth="1"/>
    <col min="6" max="8" width="11.28515625" style="3" customWidth="1"/>
    <col min="9" max="16384" width="9.140625" style="43"/>
  </cols>
  <sheetData>
    <row r="1" spans="1:15" ht="15" customHeight="1">
      <c r="A1" s="439" t="s">
        <v>171</v>
      </c>
      <c r="B1" s="439"/>
      <c r="C1" s="439"/>
      <c r="D1" s="439"/>
      <c r="E1" s="439"/>
      <c r="F1" s="440"/>
      <c r="G1" s="440"/>
      <c r="H1" s="440"/>
    </row>
    <row r="2" spans="1:15" ht="15" customHeight="1">
      <c r="A2" s="416" t="s">
        <v>172</v>
      </c>
      <c r="B2" s="416"/>
      <c r="C2" s="416"/>
      <c r="D2" s="416"/>
      <c r="E2" s="416"/>
      <c r="F2" s="435"/>
      <c r="G2" s="435"/>
      <c r="H2" s="435"/>
    </row>
    <row r="3" spans="1:15" ht="7.5" customHeight="1">
      <c r="A3" s="62"/>
      <c r="B3" s="75"/>
      <c r="C3" s="75"/>
      <c r="D3" s="75"/>
      <c r="E3" s="75"/>
      <c r="F3" s="76"/>
      <c r="G3" s="76"/>
      <c r="H3" s="76"/>
    </row>
    <row r="4" spans="1:15">
      <c r="A4" s="396" t="s">
        <v>173</v>
      </c>
      <c r="B4" s="408">
        <v>2023</v>
      </c>
      <c r="C4" s="408"/>
      <c r="D4" s="408"/>
      <c r="E4" s="77"/>
      <c r="F4" s="408">
        <v>2024</v>
      </c>
      <c r="G4" s="408"/>
      <c r="H4" s="408"/>
    </row>
    <row r="5" spans="1:15" ht="30" customHeight="1">
      <c r="A5" s="397"/>
      <c r="B5" s="397" t="s">
        <v>174</v>
      </c>
      <c r="C5" s="397" t="s">
        <v>175</v>
      </c>
      <c r="D5" s="397" t="s">
        <v>176</v>
      </c>
      <c r="E5" s="472"/>
      <c r="F5" s="397" t="s">
        <v>174</v>
      </c>
      <c r="G5" s="397" t="s">
        <v>175</v>
      </c>
      <c r="H5" s="397" t="s">
        <v>176</v>
      </c>
      <c r="J5" s="97"/>
      <c r="M5" s="97"/>
    </row>
    <row r="6" spans="1:15" ht="15" customHeight="1">
      <c r="A6" s="397"/>
      <c r="B6" s="397"/>
      <c r="C6" s="397"/>
      <c r="D6" s="397"/>
      <c r="E6" s="472"/>
      <c r="F6" s="397"/>
      <c r="G6" s="397"/>
      <c r="H6" s="397"/>
    </row>
    <row r="7" spans="1:15" ht="15" customHeight="1">
      <c r="A7" s="398"/>
      <c r="B7" s="398" t="s">
        <v>21</v>
      </c>
      <c r="C7" s="398"/>
      <c r="D7" s="398"/>
      <c r="E7" s="80"/>
      <c r="F7" s="398" t="s">
        <v>21</v>
      </c>
      <c r="G7" s="398"/>
      <c r="H7" s="398"/>
    </row>
    <row r="8" spans="1:15" s="5" customFormat="1" ht="15" customHeight="1">
      <c r="A8" s="63"/>
      <c r="B8" s="63"/>
      <c r="C8" s="63"/>
      <c r="D8" s="63"/>
      <c r="E8" s="81"/>
      <c r="F8" s="63"/>
      <c r="G8" s="63"/>
      <c r="H8" s="63"/>
      <c r="J8" s="43"/>
      <c r="K8" s="43"/>
      <c r="L8" s="3"/>
      <c r="M8" s="43"/>
      <c r="N8" s="43"/>
      <c r="O8" s="43"/>
    </row>
    <row r="9" spans="1:15" ht="22.5" customHeight="1">
      <c r="A9" s="45" t="s">
        <v>177</v>
      </c>
      <c r="B9" s="82">
        <f t="shared" ref="B9:D9" si="0">SUM(B10:B12)</f>
        <v>100</v>
      </c>
      <c r="C9" s="82">
        <f t="shared" si="0"/>
        <v>100</v>
      </c>
      <c r="D9" s="82">
        <f t="shared" si="0"/>
        <v>100</v>
      </c>
      <c r="E9" s="83"/>
      <c r="F9" s="82">
        <f>SUM(F10:F12)</f>
        <v>100</v>
      </c>
      <c r="G9" s="82">
        <f>SUM(G10:G12)</f>
        <v>100</v>
      </c>
      <c r="H9" s="82">
        <f>SUM(H10:H12)</f>
        <v>100</v>
      </c>
    </row>
    <row r="10" spans="1:15" ht="26.25" customHeight="1">
      <c r="A10" s="84" t="s">
        <v>178</v>
      </c>
      <c r="B10" s="82">
        <v>1.8</v>
      </c>
      <c r="C10" s="82">
        <v>0.1</v>
      </c>
      <c r="D10" s="82">
        <v>4.8</v>
      </c>
      <c r="E10" s="36"/>
      <c r="F10" s="82">
        <v>2.1</v>
      </c>
      <c r="G10" s="82">
        <v>0.2</v>
      </c>
      <c r="H10" s="82">
        <v>4.9000000000000004</v>
      </c>
      <c r="J10" s="98">
        <v>2.1</v>
      </c>
      <c r="K10" s="99">
        <v>0.2</v>
      </c>
      <c r="L10" s="99">
        <v>4.9000000000000004</v>
      </c>
      <c r="M10" s="100"/>
    </row>
    <row r="11" spans="1:15" ht="26.25" customHeight="1">
      <c r="A11" s="84" t="s">
        <v>179</v>
      </c>
      <c r="B11" s="82">
        <v>0.3</v>
      </c>
      <c r="C11" s="82">
        <v>0.3</v>
      </c>
      <c r="D11" s="82">
        <v>0.4</v>
      </c>
      <c r="E11" s="36"/>
      <c r="F11" s="82">
        <v>0.3</v>
      </c>
      <c r="G11" s="82">
        <v>0.1</v>
      </c>
      <c r="H11" s="82">
        <v>0.8</v>
      </c>
      <c r="J11" s="98">
        <v>0.3</v>
      </c>
      <c r="K11" s="99">
        <v>0.1</v>
      </c>
      <c r="L11" s="99">
        <v>0.8</v>
      </c>
      <c r="M11" s="100"/>
    </row>
    <row r="12" spans="1:15" ht="26.25" customHeight="1">
      <c r="A12" s="84" t="s">
        <v>180</v>
      </c>
      <c r="B12" s="82">
        <v>97.9</v>
      </c>
      <c r="C12" s="82">
        <v>99.6</v>
      </c>
      <c r="D12" s="82">
        <v>94.8</v>
      </c>
      <c r="E12" s="36"/>
      <c r="F12" s="82">
        <v>97.6</v>
      </c>
      <c r="G12" s="82">
        <v>99.7</v>
      </c>
      <c r="H12" s="82">
        <v>94.3</v>
      </c>
      <c r="J12" s="98">
        <v>97.6</v>
      </c>
      <c r="K12" s="99">
        <v>99.7</v>
      </c>
      <c r="L12" s="99">
        <v>94.3</v>
      </c>
      <c r="M12" s="100"/>
    </row>
    <row r="13" spans="1:15" ht="52.5" customHeight="1">
      <c r="A13" s="85" t="s">
        <v>181</v>
      </c>
      <c r="B13" s="86">
        <v>91.7</v>
      </c>
      <c r="C13" s="86">
        <v>92</v>
      </c>
      <c r="D13" s="86">
        <v>91.3</v>
      </c>
      <c r="E13" s="87"/>
      <c r="F13" s="86">
        <v>90.9</v>
      </c>
      <c r="G13" s="86">
        <v>91</v>
      </c>
      <c r="H13" s="86">
        <v>91.7</v>
      </c>
      <c r="J13" s="98">
        <v>90.9</v>
      </c>
      <c r="K13" s="98">
        <v>91</v>
      </c>
      <c r="L13" s="99">
        <v>91.7</v>
      </c>
      <c r="M13" s="100"/>
      <c r="N13" s="100"/>
    </row>
    <row r="14" spans="1:15" ht="26.25" customHeight="1">
      <c r="A14" s="85" t="s">
        <v>182</v>
      </c>
      <c r="B14" s="86">
        <v>4.5999999999999996</v>
      </c>
      <c r="C14" s="86">
        <v>4.4000000000000004</v>
      </c>
      <c r="D14" s="86">
        <v>4.7</v>
      </c>
      <c r="E14" s="87"/>
      <c r="F14" s="86">
        <v>4.0999999999999996</v>
      </c>
      <c r="G14" s="86">
        <v>4.5999999999999996</v>
      </c>
      <c r="H14" s="86">
        <v>2.1</v>
      </c>
      <c r="J14" s="98">
        <v>4.0999999999999996</v>
      </c>
      <c r="K14" s="99">
        <v>4.5999999999999996</v>
      </c>
      <c r="L14" s="99">
        <v>2.1</v>
      </c>
      <c r="M14" s="100"/>
    </row>
    <row r="15" spans="1:15" ht="26.25" customHeight="1">
      <c r="A15" s="85" t="s">
        <v>183</v>
      </c>
      <c r="B15" s="86">
        <v>3.2</v>
      </c>
      <c r="C15" s="86">
        <v>3</v>
      </c>
      <c r="D15" s="86">
        <v>3.6</v>
      </c>
      <c r="E15" s="87"/>
      <c r="F15" s="86">
        <v>3.9</v>
      </c>
      <c r="G15" s="86">
        <v>3.5</v>
      </c>
      <c r="H15" s="86">
        <v>4.7</v>
      </c>
      <c r="J15" s="98">
        <v>3.9</v>
      </c>
      <c r="K15" s="99">
        <v>3.5</v>
      </c>
      <c r="L15" s="99">
        <v>4.7</v>
      </c>
      <c r="M15" s="100"/>
    </row>
    <row r="16" spans="1:15" ht="26.25" customHeight="1">
      <c r="A16" s="85" t="s">
        <v>184</v>
      </c>
      <c r="B16" s="86">
        <v>0.5</v>
      </c>
      <c r="C16" s="86">
        <v>0.6</v>
      </c>
      <c r="D16" s="86">
        <v>0.4</v>
      </c>
      <c r="E16" s="87"/>
      <c r="F16" s="86">
        <v>1.1000000000000001</v>
      </c>
      <c r="G16" s="86">
        <v>0.9</v>
      </c>
      <c r="H16" s="86">
        <v>1.5</v>
      </c>
      <c r="J16" s="98">
        <v>1.1000000000000001</v>
      </c>
      <c r="K16" s="99">
        <v>0.9</v>
      </c>
      <c r="L16" s="99">
        <v>1.5</v>
      </c>
      <c r="M16" s="100"/>
    </row>
    <row r="17" spans="1:13" ht="15" customHeight="1">
      <c r="A17" s="68"/>
      <c r="B17" s="68"/>
      <c r="C17" s="68"/>
      <c r="D17" s="68"/>
      <c r="E17" s="68"/>
      <c r="F17" s="88"/>
      <c r="G17" s="88"/>
      <c r="H17" s="88"/>
    </row>
    <row r="18" spans="1:13" ht="15" customHeight="1">
      <c r="A18" s="89"/>
      <c r="B18" s="89"/>
      <c r="C18" s="89"/>
      <c r="D18" s="89"/>
      <c r="E18" s="89"/>
      <c r="F18" s="90"/>
      <c r="G18" s="90"/>
      <c r="H18" s="90"/>
    </row>
    <row r="19" spans="1:13" ht="15" customHeight="1">
      <c r="A19" s="89"/>
      <c r="B19" s="89"/>
      <c r="C19" s="89"/>
      <c r="D19" s="89"/>
      <c r="E19" s="89"/>
      <c r="F19" s="90"/>
      <c r="G19" s="90"/>
      <c r="H19" s="90"/>
    </row>
    <row r="20" spans="1:13" ht="15" customHeight="1">
      <c r="A20" s="89"/>
      <c r="B20" s="89"/>
      <c r="C20" s="89"/>
      <c r="D20" s="89"/>
      <c r="E20" s="89"/>
      <c r="F20" s="90"/>
      <c r="G20" s="90"/>
      <c r="H20" s="90"/>
    </row>
    <row r="21" spans="1:13" ht="15" customHeight="1">
      <c r="A21" s="439" t="s">
        <v>185</v>
      </c>
      <c r="B21" s="439"/>
      <c r="C21" s="439"/>
      <c r="D21" s="439"/>
      <c r="E21" s="439"/>
      <c r="F21" s="440"/>
      <c r="G21" s="440"/>
      <c r="H21" s="440"/>
    </row>
    <row r="22" spans="1:13" ht="15" customHeight="1">
      <c r="A22" s="416" t="s">
        <v>186</v>
      </c>
      <c r="B22" s="416"/>
      <c r="C22" s="416"/>
      <c r="D22" s="416"/>
      <c r="E22" s="416"/>
      <c r="F22" s="435"/>
      <c r="G22" s="435"/>
      <c r="H22" s="435"/>
    </row>
    <row r="23" spans="1:13" ht="7.5" customHeight="1">
      <c r="A23" s="62"/>
      <c r="B23" s="62"/>
      <c r="C23" s="62"/>
      <c r="D23" s="75"/>
      <c r="E23" s="75"/>
      <c r="F23" s="90"/>
      <c r="G23" s="90"/>
      <c r="H23" s="5"/>
    </row>
    <row r="24" spans="1:13" ht="45" customHeight="1">
      <c r="A24" s="408" t="s">
        <v>187</v>
      </c>
      <c r="B24" s="473"/>
      <c r="C24" s="473"/>
      <c r="D24" s="473"/>
      <c r="E24" s="473"/>
      <c r="F24" s="91"/>
      <c r="G24" s="408" t="s">
        <v>188</v>
      </c>
      <c r="H24" s="408"/>
      <c r="J24" s="97"/>
      <c r="M24" s="97"/>
    </row>
    <row r="25" spans="1:13" ht="18.75" customHeight="1">
      <c r="A25" s="473"/>
      <c r="B25" s="473"/>
      <c r="C25" s="473"/>
      <c r="D25" s="473"/>
      <c r="E25" s="473"/>
      <c r="F25" s="91"/>
      <c r="G25" s="92">
        <v>2023</v>
      </c>
      <c r="H25" s="92">
        <v>2024</v>
      </c>
    </row>
    <row r="26" spans="1:13" s="5" customFormat="1" ht="15" customHeight="1">
      <c r="A26" s="63"/>
      <c r="B26" s="63"/>
      <c r="C26" s="63"/>
      <c r="D26" s="63"/>
      <c r="E26" s="81"/>
      <c r="F26" s="63"/>
      <c r="G26" s="63"/>
      <c r="H26" s="63"/>
    </row>
    <row r="27" spans="1:13" ht="22.5" customHeight="1">
      <c r="A27" s="45" t="s">
        <v>177</v>
      </c>
      <c r="B27" s="63"/>
      <c r="C27" s="63"/>
      <c r="D27" s="63"/>
      <c r="E27" s="63"/>
      <c r="F27" s="5"/>
      <c r="G27" s="82">
        <f>SUM(G28:G33)</f>
        <v>100</v>
      </c>
      <c r="H27" s="82">
        <f>SUM(H28:H33)</f>
        <v>100</v>
      </c>
      <c r="J27" s="5"/>
      <c r="K27" s="5"/>
    </row>
    <row r="28" spans="1:13" ht="26.25" customHeight="1">
      <c r="A28" s="471" t="s">
        <v>189</v>
      </c>
      <c r="B28" s="471"/>
      <c r="C28" s="471"/>
      <c r="D28" s="471"/>
      <c r="E28" s="471"/>
      <c r="F28" s="5"/>
      <c r="G28" s="93">
        <v>61.3</v>
      </c>
      <c r="H28" s="93">
        <v>60.4</v>
      </c>
      <c r="J28" s="101"/>
      <c r="K28" s="102"/>
    </row>
    <row r="29" spans="1:13" ht="26.25" customHeight="1">
      <c r="A29" s="471" t="s">
        <v>190</v>
      </c>
      <c r="B29" s="471"/>
      <c r="C29" s="471"/>
      <c r="D29" s="471"/>
      <c r="E29" s="471"/>
      <c r="F29" s="5"/>
      <c r="G29" s="93">
        <v>22.3</v>
      </c>
      <c r="H29" s="93">
        <v>21.7</v>
      </c>
      <c r="J29" s="101"/>
      <c r="K29" s="101"/>
      <c r="M29" s="100"/>
    </row>
    <row r="30" spans="1:13" ht="26.25" customHeight="1">
      <c r="A30" s="471" t="s">
        <v>191</v>
      </c>
      <c r="B30" s="471"/>
      <c r="C30" s="471"/>
      <c r="D30" s="471"/>
      <c r="E30" s="471"/>
      <c r="F30" s="5"/>
      <c r="G30" s="93">
        <v>3.1</v>
      </c>
      <c r="H30" s="93">
        <v>2</v>
      </c>
      <c r="J30" s="101"/>
      <c r="K30" s="102"/>
    </row>
    <row r="31" spans="1:13" ht="26.25" customHeight="1">
      <c r="A31" s="471" t="s">
        <v>192</v>
      </c>
      <c r="B31" s="471"/>
      <c r="C31" s="471"/>
      <c r="D31" s="471"/>
      <c r="E31" s="471"/>
      <c r="F31" s="5"/>
      <c r="G31" s="93">
        <v>3.9</v>
      </c>
      <c r="H31" s="93">
        <v>4.7</v>
      </c>
      <c r="J31" s="101"/>
      <c r="K31" s="101"/>
    </row>
    <row r="32" spans="1:13" ht="26.25" customHeight="1">
      <c r="A32" s="471" t="s">
        <v>193</v>
      </c>
      <c r="B32" s="471"/>
      <c r="C32" s="471"/>
      <c r="D32" s="471"/>
      <c r="E32" s="471"/>
      <c r="F32" s="5"/>
      <c r="G32" s="93">
        <v>6.7</v>
      </c>
      <c r="H32" s="93">
        <v>8.6</v>
      </c>
      <c r="J32" s="101"/>
      <c r="K32" s="102"/>
    </row>
    <row r="33" spans="1:11" ht="26.25" customHeight="1">
      <c r="A33" s="471" t="s">
        <v>194</v>
      </c>
      <c r="B33" s="471"/>
      <c r="C33" s="471"/>
      <c r="D33" s="471"/>
      <c r="E33" s="471"/>
      <c r="F33" s="5"/>
      <c r="G33" s="93">
        <v>2.7</v>
      </c>
      <c r="H33" s="93">
        <v>2.6</v>
      </c>
      <c r="J33" s="101"/>
      <c r="K33" s="102"/>
    </row>
    <row r="34" spans="1:11">
      <c r="A34" s="94"/>
      <c r="B34" s="94"/>
      <c r="C34" s="94"/>
      <c r="D34" s="94"/>
      <c r="E34" s="94"/>
      <c r="F34" s="95"/>
      <c r="G34" s="95"/>
      <c r="H34" s="95"/>
    </row>
    <row r="35" spans="1:11" ht="15">
      <c r="A35" s="44"/>
      <c r="B35" s="44"/>
      <c r="C35" s="96"/>
      <c r="D35" s="44"/>
      <c r="E35" s="44"/>
      <c r="F35" s="5"/>
      <c r="G35" s="5"/>
      <c r="H35" s="5"/>
    </row>
  </sheetData>
  <mergeCells count="24">
    <mergeCell ref="A1:H1"/>
    <mergeCell ref="A2:H2"/>
    <mergeCell ref="B4:D4"/>
    <mergeCell ref="F4:H4"/>
    <mergeCell ref="B7:D7"/>
    <mergeCell ref="F7:H7"/>
    <mergeCell ref="F5:F6"/>
    <mergeCell ref="G5:G6"/>
    <mergeCell ref="H5:H6"/>
    <mergeCell ref="A30:E30"/>
    <mergeCell ref="A31:E31"/>
    <mergeCell ref="A32:E32"/>
    <mergeCell ref="A33:E33"/>
    <mergeCell ref="A4:A7"/>
    <mergeCell ref="B5:B6"/>
    <mergeCell ref="C5:C6"/>
    <mergeCell ref="D5:D6"/>
    <mergeCell ref="E5:E6"/>
    <mergeCell ref="A24:E25"/>
    <mergeCell ref="A21:H21"/>
    <mergeCell ref="A22:H22"/>
    <mergeCell ref="G24:H24"/>
    <mergeCell ref="A28:E28"/>
    <mergeCell ref="A29:E29"/>
  </mergeCells>
  <printOptions horizontalCentered="1"/>
  <pageMargins left="0.196527777777778" right="0.39305555555555599" top="0.75138888888888899" bottom="0.75138888888888899" header="0.31041666666666701" footer="0.31041666666666701"/>
  <pageSetup paperSize="9" orientation="portrait" r:id="rId1"/>
  <headerFooter>
    <oddFooter>&amp;C&amp;"arial"&amp;10 36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44C7BA"/>
  </sheetPr>
  <dimension ref="A1:K58"/>
  <sheetViews>
    <sheetView view="pageBreakPreview" zoomScale="72" zoomScaleNormal="100" workbookViewId="0">
      <selection sqref="A1:D1"/>
    </sheetView>
  </sheetViews>
  <sheetFormatPr defaultColWidth="9.140625" defaultRowHeight="14.25"/>
  <cols>
    <col min="1" max="1" width="22.7109375" style="43" customWidth="1"/>
    <col min="2" max="2" width="34.7109375" style="43" customWidth="1"/>
    <col min="3" max="3" width="13.7109375" style="43" customWidth="1"/>
    <col min="4" max="4" width="13.7109375" style="3" customWidth="1"/>
    <col min="5" max="16384" width="9.140625" style="43"/>
  </cols>
  <sheetData>
    <row r="1" spans="1:11" ht="15" customHeight="1">
      <c r="A1" s="440" t="s">
        <v>195</v>
      </c>
      <c r="B1" s="440"/>
      <c r="C1" s="440"/>
      <c r="D1" s="440"/>
    </row>
    <row r="2" spans="1:11" ht="15" customHeight="1">
      <c r="A2" s="435" t="s">
        <v>196</v>
      </c>
      <c r="B2" s="435"/>
      <c r="C2" s="435"/>
      <c r="D2" s="435"/>
    </row>
    <row r="3" spans="1:11" ht="7.5" customHeight="1">
      <c r="A3" s="44"/>
      <c r="B3" s="45"/>
      <c r="C3" s="46"/>
      <c r="D3" s="47"/>
    </row>
    <row r="4" spans="1:11" ht="15" customHeight="1">
      <c r="A4" s="7" t="s">
        <v>197</v>
      </c>
      <c r="B4" s="7" t="s">
        <v>198</v>
      </c>
      <c r="C4" s="408" t="s">
        <v>199</v>
      </c>
      <c r="D4" s="408"/>
    </row>
    <row r="5" spans="1:11">
      <c r="A5" s="10" t="s">
        <v>200</v>
      </c>
      <c r="B5" s="10" t="s">
        <v>201</v>
      </c>
      <c r="C5" s="32">
        <v>2023</v>
      </c>
      <c r="D5" s="32">
        <v>2024</v>
      </c>
    </row>
    <row r="6" spans="1:11" s="3" customFormat="1" ht="13.5" customHeight="1">
      <c r="A6" s="48"/>
      <c r="B6" s="48"/>
      <c r="C6" s="49"/>
      <c r="D6" s="49"/>
      <c r="I6" s="43"/>
      <c r="J6" s="43"/>
      <c r="K6" s="43"/>
    </row>
    <row r="7" spans="1:11" ht="18" customHeight="1">
      <c r="A7" s="45" t="s">
        <v>28</v>
      </c>
      <c r="B7" s="50"/>
      <c r="C7" s="51"/>
      <c r="D7" s="47"/>
    </row>
    <row r="8" spans="1:11" ht="18" customHeight="1">
      <c r="A8" s="52" t="s">
        <v>28</v>
      </c>
      <c r="B8" s="53"/>
      <c r="C8" s="19">
        <v>100</v>
      </c>
      <c r="D8" s="19">
        <f>SUM(D9:D12)</f>
        <v>100</v>
      </c>
    </row>
    <row r="9" spans="1:11" ht="18" customHeight="1">
      <c r="A9" s="52"/>
      <c r="B9" s="45" t="s">
        <v>202</v>
      </c>
      <c r="C9" s="54">
        <v>21.878235419479498</v>
      </c>
      <c r="D9" s="55">
        <v>19.2</v>
      </c>
      <c r="F9" s="43">
        <v>19.2</v>
      </c>
    </row>
    <row r="10" spans="1:11" ht="18" customHeight="1">
      <c r="A10" s="56"/>
      <c r="B10" s="45" t="s">
        <v>203</v>
      </c>
      <c r="C10" s="54">
        <v>38.744106862721701</v>
      </c>
      <c r="D10" s="55">
        <v>35.1</v>
      </c>
      <c r="F10" s="43">
        <v>35.1</v>
      </c>
    </row>
    <row r="11" spans="1:11" ht="18" customHeight="1">
      <c r="A11" s="56"/>
      <c r="B11" s="45" t="s">
        <v>204</v>
      </c>
      <c r="C11" s="54">
        <v>23.520890007172</v>
      </c>
      <c r="D11" s="55">
        <v>27.4</v>
      </c>
      <c r="F11" s="43">
        <v>27.4</v>
      </c>
    </row>
    <row r="12" spans="1:11" ht="18" customHeight="1">
      <c r="A12" s="56"/>
      <c r="B12" s="45" t="s">
        <v>205</v>
      </c>
      <c r="C12" s="54">
        <v>15.8567677106268</v>
      </c>
      <c r="D12" s="55">
        <v>18.3</v>
      </c>
      <c r="F12" s="43">
        <v>18.3</v>
      </c>
    </row>
    <row r="13" spans="1:11" ht="9" customHeight="1">
      <c r="A13" s="56"/>
      <c r="B13" s="56"/>
      <c r="C13" s="57"/>
      <c r="D13" s="58"/>
    </row>
    <row r="14" spans="1:11" ht="18" customHeight="1">
      <c r="A14" s="59" t="s">
        <v>206</v>
      </c>
      <c r="B14" s="50"/>
      <c r="C14" s="57"/>
      <c r="D14" s="58"/>
    </row>
    <row r="15" spans="1:11" ht="18" customHeight="1">
      <c r="A15" s="52" t="s">
        <v>28</v>
      </c>
      <c r="B15" s="53"/>
      <c r="C15" s="60">
        <v>100</v>
      </c>
      <c r="D15" s="61">
        <f t="shared" ref="D15" si="0">SUM(D16:D19)</f>
        <v>100</v>
      </c>
    </row>
    <row r="16" spans="1:11" ht="18" customHeight="1">
      <c r="A16" s="52"/>
      <c r="B16" s="45" t="s">
        <v>202</v>
      </c>
      <c r="C16" s="54">
        <v>21.885443487974001</v>
      </c>
      <c r="D16" s="55">
        <v>18.899999999999999</v>
      </c>
      <c r="F16" s="43">
        <v>18.899999999999999</v>
      </c>
    </row>
    <row r="17" spans="1:6" ht="18" customHeight="1">
      <c r="A17" s="56"/>
      <c r="B17" s="45" t="s">
        <v>203</v>
      </c>
      <c r="C17" s="54">
        <v>39.062316262852399</v>
      </c>
      <c r="D17" s="55">
        <v>35.5</v>
      </c>
      <c r="F17" s="43">
        <v>35.5</v>
      </c>
    </row>
    <row r="18" spans="1:6" ht="18" customHeight="1">
      <c r="A18" s="56"/>
      <c r="B18" s="45" t="s">
        <v>204</v>
      </c>
      <c r="C18" s="54">
        <v>23.333665341674401</v>
      </c>
      <c r="D18" s="55">
        <v>28.2</v>
      </c>
      <c r="F18" s="43">
        <v>28.2</v>
      </c>
    </row>
    <row r="19" spans="1:6" ht="18" customHeight="1">
      <c r="A19" s="56"/>
      <c r="B19" s="45" t="s">
        <v>205</v>
      </c>
      <c r="C19" s="54">
        <v>15.718574907499301</v>
      </c>
      <c r="D19" s="55">
        <v>17.399999999999999</v>
      </c>
      <c r="F19" s="43">
        <v>17.399999999999999</v>
      </c>
    </row>
    <row r="20" spans="1:6" ht="9" customHeight="1">
      <c r="A20" s="56"/>
      <c r="B20" s="56"/>
      <c r="C20" s="54"/>
      <c r="D20" s="55"/>
    </row>
    <row r="21" spans="1:6" ht="18" customHeight="1">
      <c r="A21" s="45" t="s">
        <v>207</v>
      </c>
      <c r="B21" s="62"/>
      <c r="C21" s="54"/>
      <c r="D21" s="55"/>
    </row>
    <row r="22" spans="1:6" ht="18" customHeight="1">
      <c r="A22" s="52" t="s">
        <v>28</v>
      </c>
      <c r="B22" s="53"/>
      <c r="C22" s="60">
        <v>100</v>
      </c>
      <c r="D22" s="61">
        <f t="shared" ref="D22" si="1">SUM(D23:D26)</f>
        <v>100</v>
      </c>
    </row>
    <row r="23" spans="1:6" ht="18" customHeight="1">
      <c r="A23" s="52"/>
      <c r="B23" s="45" t="s">
        <v>202</v>
      </c>
      <c r="C23" s="54">
        <v>21.870756500452501</v>
      </c>
      <c r="D23" s="55">
        <v>19.5</v>
      </c>
      <c r="F23" s="43">
        <v>19.5</v>
      </c>
    </row>
    <row r="24" spans="1:6" ht="18" customHeight="1">
      <c r="A24" s="56"/>
      <c r="B24" s="45" t="s">
        <v>203</v>
      </c>
      <c r="C24" s="54">
        <v>38.413940419513501</v>
      </c>
      <c r="D24" s="55">
        <v>34.700000000000003</v>
      </c>
      <c r="F24" s="43">
        <v>34.700000000000003</v>
      </c>
    </row>
    <row r="25" spans="1:6" ht="18" customHeight="1">
      <c r="A25" s="56"/>
      <c r="B25" s="45" t="s">
        <v>204</v>
      </c>
      <c r="C25" s="54">
        <v>23.715149830617701</v>
      </c>
      <c r="D25" s="55">
        <v>26.6</v>
      </c>
      <c r="F25" s="43">
        <v>26.6</v>
      </c>
    </row>
    <row r="26" spans="1:6" ht="18" customHeight="1">
      <c r="A26" s="56"/>
      <c r="B26" s="45" t="s">
        <v>205</v>
      </c>
      <c r="C26" s="54">
        <v>16.000153249416201</v>
      </c>
      <c r="D26" s="55">
        <v>19.2</v>
      </c>
      <c r="F26" s="43">
        <v>19.2</v>
      </c>
    </row>
    <row r="27" spans="1:6" ht="18" customHeight="1">
      <c r="A27" s="46"/>
      <c r="B27" s="46"/>
      <c r="C27" s="63"/>
      <c r="D27" s="5"/>
    </row>
    <row r="28" spans="1:6" ht="15" customHeight="1">
      <c r="A28" s="7"/>
      <c r="B28" s="7" t="s">
        <v>208</v>
      </c>
      <c r="C28" s="408" t="s">
        <v>199</v>
      </c>
      <c r="D28" s="408"/>
    </row>
    <row r="29" spans="1:6">
      <c r="A29" s="64"/>
      <c r="B29" s="64" t="s">
        <v>209</v>
      </c>
      <c r="C29" s="32">
        <v>2023</v>
      </c>
      <c r="D29" s="32">
        <v>2024</v>
      </c>
    </row>
    <row r="30" spans="1:6" s="3" customFormat="1" ht="13.5" customHeight="1">
      <c r="A30" s="28"/>
      <c r="B30" s="28"/>
      <c r="C30" s="36"/>
      <c r="D30" s="36"/>
    </row>
    <row r="31" spans="1:6" ht="18" customHeight="1">
      <c r="A31" s="52" t="s">
        <v>28</v>
      </c>
      <c r="B31" s="53"/>
      <c r="C31" s="60">
        <v>100</v>
      </c>
      <c r="D31" s="61">
        <f t="shared" ref="D31" si="2">SUM(D32:D35)</f>
        <v>100</v>
      </c>
    </row>
    <row r="32" spans="1:6" ht="18" customHeight="1">
      <c r="A32" s="56"/>
      <c r="B32" s="45" t="s">
        <v>210</v>
      </c>
      <c r="C32" s="65">
        <v>60.9429649239596</v>
      </c>
      <c r="D32" s="22">
        <v>63</v>
      </c>
      <c r="F32" s="43">
        <v>63</v>
      </c>
    </row>
    <row r="33" spans="1:6" ht="18" customHeight="1">
      <c r="A33" s="56"/>
      <c r="B33" s="45" t="s">
        <v>211</v>
      </c>
      <c r="C33" s="65">
        <v>23.082148929891201</v>
      </c>
      <c r="D33" s="22">
        <v>22.4</v>
      </c>
      <c r="F33" s="43">
        <v>22.4</v>
      </c>
    </row>
    <row r="34" spans="1:6" ht="18" customHeight="1">
      <c r="A34" s="56"/>
      <c r="B34" s="45" t="s">
        <v>212</v>
      </c>
      <c r="C34" s="65">
        <v>6.8165040534862698</v>
      </c>
      <c r="D34" s="22">
        <v>6.8</v>
      </c>
      <c r="F34" s="43">
        <v>6.8</v>
      </c>
    </row>
    <row r="35" spans="1:6" ht="18" customHeight="1">
      <c r="A35" s="66"/>
      <c r="B35" s="45" t="s">
        <v>213</v>
      </c>
      <c r="C35" s="65">
        <v>9.1583820926629294</v>
      </c>
      <c r="D35" s="22">
        <v>7.8</v>
      </c>
      <c r="F35" s="43">
        <v>7.8</v>
      </c>
    </row>
    <row r="36" spans="1:6" ht="18" customHeight="1">
      <c r="A36" s="67"/>
      <c r="B36" s="68"/>
      <c r="C36" s="69"/>
      <c r="D36" s="70"/>
    </row>
    <row r="37" spans="1:6" ht="15" customHeight="1">
      <c r="A37" s="71"/>
      <c r="B37" s="72" t="s">
        <v>214</v>
      </c>
      <c r="C37" s="408" t="s">
        <v>199</v>
      </c>
      <c r="D37" s="408"/>
    </row>
    <row r="38" spans="1:6">
      <c r="A38" s="73"/>
      <c r="B38" s="64" t="s">
        <v>215</v>
      </c>
      <c r="C38" s="32">
        <v>2023</v>
      </c>
      <c r="D38" s="32">
        <v>2024</v>
      </c>
    </row>
    <row r="39" spans="1:6" s="3" customFormat="1" ht="13.5" customHeight="1">
      <c r="A39" s="28"/>
      <c r="B39" s="28"/>
      <c r="C39" s="36"/>
      <c r="D39" s="36"/>
    </row>
    <row r="40" spans="1:6" ht="18" customHeight="1">
      <c r="A40" s="74" t="s">
        <v>28</v>
      </c>
      <c r="B40" s="53"/>
      <c r="C40" s="60">
        <v>100</v>
      </c>
      <c r="D40" s="61">
        <f t="shared" ref="D40" si="3">SUM(D41:D44)</f>
        <v>100</v>
      </c>
    </row>
    <row r="41" spans="1:6" ht="18" customHeight="1">
      <c r="A41" s="52"/>
      <c r="B41" s="45" t="s">
        <v>216</v>
      </c>
      <c r="C41" s="54">
        <v>35.861948389177101</v>
      </c>
      <c r="D41" s="55">
        <v>35.799999999999997</v>
      </c>
      <c r="F41" s="43">
        <v>35.799999999999997</v>
      </c>
    </row>
    <row r="42" spans="1:6" ht="18" customHeight="1">
      <c r="A42" s="56"/>
      <c r="B42" s="45" t="s">
        <v>217</v>
      </c>
      <c r="C42" s="54">
        <v>48.034861778746603</v>
      </c>
      <c r="D42" s="55">
        <v>48.8</v>
      </c>
      <c r="F42" s="43">
        <v>48.8</v>
      </c>
    </row>
    <row r="43" spans="1:6" ht="18" customHeight="1">
      <c r="A43" s="56"/>
      <c r="B43" s="45" t="s">
        <v>218</v>
      </c>
      <c r="C43" s="54">
        <v>12.6460729526609</v>
      </c>
      <c r="D43" s="55">
        <v>12.3</v>
      </c>
      <c r="F43" s="43">
        <v>12.3</v>
      </c>
    </row>
    <row r="44" spans="1:6" ht="27" customHeight="1">
      <c r="A44" s="56"/>
      <c r="B44" s="45" t="s">
        <v>219</v>
      </c>
      <c r="C44" s="54">
        <v>3.4571168794154001</v>
      </c>
      <c r="D44" s="55">
        <v>3.1</v>
      </c>
      <c r="F44" s="43">
        <v>3.1</v>
      </c>
    </row>
    <row r="45" spans="1:6" ht="18" customHeight="1">
      <c r="A45" s="68"/>
      <c r="B45" s="68"/>
      <c r="C45" s="69"/>
      <c r="D45" s="70"/>
    </row>
    <row r="58" spans="1:4">
      <c r="A58" s="474"/>
      <c r="B58" s="474"/>
      <c r="C58" s="474"/>
      <c r="D58" s="475"/>
    </row>
  </sheetData>
  <mergeCells count="6">
    <mergeCell ref="A58:D58"/>
    <mergeCell ref="A1:D1"/>
    <mergeCell ref="A2:D2"/>
    <mergeCell ref="C4:D4"/>
    <mergeCell ref="C28:D28"/>
    <mergeCell ref="C37:D37"/>
  </mergeCells>
  <printOptions horizontalCentered="1"/>
  <pageMargins left="0.39305555555555599" right="0.196527777777778" top="0.75138888888888899" bottom="0.75138888888888899" header="0.31041666666666701" footer="0.31041666666666701"/>
  <pageSetup paperSize="9" orientation="portrait" r:id="rId1"/>
  <headerFooter>
    <oddFooter>&amp;C&amp;"arial"&amp;10 37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44C7BA"/>
  </sheetPr>
  <dimension ref="A1:F29"/>
  <sheetViews>
    <sheetView tabSelected="1" view="pageBreakPreview" zoomScale="75" zoomScaleNormal="100" workbookViewId="0">
      <selection activeCell="J26" sqref="J26"/>
    </sheetView>
  </sheetViews>
  <sheetFormatPr defaultColWidth="9.140625" defaultRowHeight="14.25"/>
  <cols>
    <col min="1" max="1" width="22.7109375" style="2" customWidth="1"/>
    <col min="2" max="2" width="34.7109375" style="2" customWidth="1"/>
    <col min="3" max="3" width="13.7109375" style="2" customWidth="1"/>
    <col min="4" max="4" width="13.7109375" style="3" customWidth="1"/>
    <col min="5" max="5" width="9.140625" style="2"/>
    <col min="6" max="7" width="12.85546875" style="2"/>
    <col min="8" max="16384" width="9.140625" style="2"/>
  </cols>
  <sheetData>
    <row r="1" spans="1:6" ht="15" customHeight="1">
      <c r="A1" s="476" t="s">
        <v>220</v>
      </c>
      <c r="B1" s="476"/>
      <c r="C1" s="476"/>
      <c r="D1" s="440"/>
    </row>
    <row r="2" spans="1:6" ht="15" customHeight="1">
      <c r="A2" s="477" t="s">
        <v>221</v>
      </c>
      <c r="B2" s="477"/>
      <c r="C2" s="477"/>
      <c r="D2" s="435"/>
    </row>
    <row r="3" spans="1:6" ht="7.5" customHeight="1">
      <c r="A3" s="4"/>
      <c r="B3" s="4"/>
      <c r="C3" s="4"/>
      <c r="D3" s="5"/>
    </row>
    <row r="4" spans="1:6" ht="15" customHeight="1">
      <c r="A4" s="6"/>
      <c r="B4" s="7" t="s">
        <v>222</v>
      </c>
      <c r="C4" s="408" t="s">
        <v>199</v>
      </c>
      <c r="D4" s="408"/>
    </row>
    <row r="5" spans="1:6" ht="15" customHeight="1">
      <c r="A5" s="9"/>
      <c r="B5" s="10" t="s">
        <v>223</v>
      </c>
      <c r="C5" s="11">
        <v>2023</v>
      </c>
      <c r="D5" s="11">
        <v>2024</v>
      </c>
    </row>
    <row r="6" spans="1:6" s="1" customFormat="1" ht="13.5" customHeight="1">
      <c r="A6" s="12"/>
      <c r="B6" s="13"/>
      <c r="C6" s="14"/>
      <c r="D6" s="15"/>
    </row>
    <row r="7" spans="1:6" ht="22.5" customHeight="1">
      <c r="A7" s="16" t="s">
        <v>224</v>
      </c>
      <c r="B7" s="17"/>
      <c r="C7" s="18">
        <v>100</v>
      </c>
      <c r="D7" s="19">
        <f>SUM(D8:D12)</f>
        <v>100</v>
      </c>
    </row>
    <row r="8" spans="1:6" ht="22.5" customHeight="1">
      <c r="A8" s="16"/>
      <c r="B8" s="20" t="s">
        <v>225</v>
      </c>
      <c r="C8" s="21">
        <v>3.8171440809325401</v>
      </c>
      <c r="D8" s="22">
        <v>4.0999999999999996</v>
      </c>
      <c r="F8" s="2">
        <v>4.0999999999999996</v>
      </c>
    </row>
    <row r="9" spans="1:6" ht="22.5" customHeight="1">
      <c r="A9" s="23"/>
      <c r="B9" s="20" t="s">
        <v>226</v>
      </c>
      <c r="C9" s="21">
        <v>25.458392911546301</v>
      </c>
      <c r="D9" s="22">
        <v>25.9</v>
      </c>
      <c r="F9" s="2">
        <v>25.9</v>
      </c>
    </row>
    <row r="10" spans="1:6" ht="22.5" customHeight="1">
      <c r="A10" s="23"/>
      <c r="B10" s="20" t="s">
        <v>227</v>
      </c>
      <c r="C10" s="21">
        <v>26.1843989364395</v>
      </c>
      <c r="D10" s="22">
        <v>26</v>
      </c>
      <c r="F10" s="2">
        <v>26</v>
      </c>
    </row>
    <row r="11" spans="1:6" ht="22.5" customHeight="1">
      <c r="A11" s="23"/>
      <c r="B11" s="20" t="s">
        <v>228</v>
      </c>
      <c r="C11" s="21">
        <v>32.130117259261503</v>
      </c>
      <c r="D11" s="22">
        <v>31.8</v>
      </c>
      <c r="F11" s="2">
        <v>31.8</v>
      </c>
    </row>
    <row r="12" spans="1:6" ht="22.5" customHeight="1">
      <c r="A12" s="23"/>
      <c r="B12" s="20" t="s">
        <v>229</v>
      </c>
      <c r="C12" s="21">
        <v>12.4099468118202</v>
      </c>
      <c r="D12" s="22">
        <v>12.2</v>
      </c>
      <c r="F12" s="2">
        <v>12.2</v>
      </c>
    </row>
    <row r="13" spans="1:6" ht="18" customHeight="1">
      <c r="A13" s="24"/>
      <c r="B13" s="25"/>
      <c r="C13" s="26"/>
      <c r="D13" s="27"/>
    </row>
    <row r="14" spans="1:6" ht="15" customHeight="1">
      <c r="A14" s="28"/>
      <c r="B14" s="29" t="s">
        <v>230</v>
      </c>
      <c r="C14" s="408" t="s">
        <v>199</v>
      </c>
      <c r="D14" s="408"/>
    </row>
    <row r="15" spans="1:6" ht="15" customHeight="1">
      <c r="A15" s="30"/>
      <c r="B15" s="31" t="s">
        <v>231</v>
      </c>
      <c r="C15" s="32">
        <v>2023</v>
      </c>
      <c r="D15" s="32">
        <v>2024</v>
      </c>
    </row>
    <row r="16" spans="1:6" s="1" customFormat="1" ht="13.5" customHeight="1">
      <c r="A16" s="33"/>
      <c r="B16" s="34"/>
      <c r="C16" s="35"/>
      <c r="D16" s="36"/>
    </row>
    <row r="17" spans="1:6" ht="22.5" customHeight="1">
      <c r="A17" s="16" t="s">
        <v>224</v>
      </c>
      <c r="B17" s="17"/>
      <c r="C17" s="18">
        <v>100</v>
      </c>
      <c r="D17" s="19">
        <f>D18+D24</f>
        <v>100</v>
      </c>
    </row>
    <row r="18" spans="1:6" ht="37.5" customHeight="1">
      <c r="A18" s="16"/>
      <c r="B18" s="20" t="s">
        <v>232</v>
      </c>
      <c r="C18" s="19">
        <f>SUM(C19:C23)</f>
        <v>60.8</v>
      </c>
      <c r="D18" s="19">
        <f>SUM(D19:D23)</f>
        <v>61.3</v>
      </c>
    </row>
    <row r="19" spans="1:6" ht="37.5" customHeight="1">
      <c r="A19" s="37"/>
      <c r="B19" s="38" t="s">
        <v>233</v>
      </c>
      <c r="C19" s="21">
        <v>16.2</v>
      </c>
      <c r="D19" s="39">
        <v>16.7</v>
      </c>
      <c r="F19" s="2">
        <v>16.7</v>
      </c>
    </row>
    <row r="20" spans="1:6" ht="37.5" customHeight="1">
      <c r="A20" s="37"/>
      <c r="B20" s="38" t="s">
        <v>234</v>
      </c>
      <c r="C20" s="21">
        <v>3.3</v>
      </c>
      <c r="D20" s="39">
        <v>3.5</v>
      </c>
      <c r="F20" s="2">
        <v>3.5</v>
      </c>
    </row>
    <row r="21" spans="1:6" ht="37.5" customHeight="1">
      <c r="A21" s="37"/>
      <c r="B21" s="38" t="s">
        <v>235</v>
      </c>
      <c r="C21" s="21">
        <v>20.7</v>
      </c>
      <c r="D21" s="39">
        <v>21.8</v>
      </c>
      <c r="F21" s="2">
        <v>21.8</v>
      </c>
    </row>
    <row r="22" spans="1:6" ht="37.5" customHeight="1">
      <c r="A22" s="37"/>
      <c r="B22" s="38" t="s">
        <v>236</v>
      </c>
      <c r="C22" s="21">
        <v>10.199999999999999</v>
      </c>
      <c r="D22" s="39">
        <v>9.6999999999999993</v>
      </c>
      <c r="F22" s="2">
        <v>9.6999999999999993</v>
      </c>
    </row>
    <row r="23" spans="1:6" ht="37.5" customHeight="1">
      <c r="A23" s="37"/>
      <c r="B23" s="38" t="s">
        <v>237</v>
      </c>
      <c r="C23" s="21">
        <v>10.4</v>
      </c>
      <c r="D23" s="39">
        <v>9.6</v>
      </c>
      <c r="F23" s="2">
        <v>9.6</v>
      </c>
    </row>
    <row r="24" spans="1:6" ht="37.5" customHeight="1">
      <c r="A24" s="37"/>
      <c r="B24" s="20" t="s">
        <v>238</v>
      </c>
      <c r="C24" s="19">
        <f>SUM(C25:C28)</f>
        <v>39.200000000000003</v>
      </c>
      <c r="D24" s="19">
        <f>SUM(D25:D28)</f>
        <v>38.700000000000003</v>
      </c>
    </row>
    <row r="25" spans="1:6" ht="37.5" customHeight="1">
      <c r="A25" s="37"/>
      <c r="B25" s="38" t="s">
        <v>239</v>
      </c>
      <c r="C25" s="22">
        <v>5.3</v>
      </c>
      <c r="D25" s="22">
        <v>5.0999999999999996</v>
      </c>
      <c r="F25" s="2">
        <v>5.0999999999999996</v>
      </c>
    </row>
    <row r="26" spans="1:6" ht="37.5" customHeight="1">
      <c r="A26" s="37"/>
      <c r="B26" s="38" t="s">
        <v>240</v>
      </c>
      <c r="C26" s="22">
        <v>4.3</v>
      </c>
      <c r="D26" s="22">
        <v>5.4</v>
      </c>
      <c r="F26" s="2">
        <v>5.4</v>
      </c>
    </row>
    <row r="27" spans="1:6" ht="37.5" customHeight="1">
      <c r="A27" s="37"/>
      <c r="B27" s="38" t="s">
        <v>241</v>
      </c>
      <c r="C27" s="22">
        <v>13.3</v>
      </c>
      <c r="D27" s="22">
        <v>12.4</v>
      </c>
      <c r="F27" s="2">
        <v>12.4</v>
      </c>
    </row>
    <row r="28" spans="1:6" ht="37.5" customHeight="1">
      <c r="A28" s="37"/>
      <c r="B28" s="38" t="s">
        <v>242</v>
      </c>
      <c r="C28" s="22">
        <v>16.3</v>
      </c>
      <c r="D28" s="22">
        <v>15.8</v>
      </c>
      <c r="F28" s="2">
        <v>15.8</v>
      </c>
    </row>
    <row r="29" spans="1:6" ht="17.100000000000001" customHeight="1">
      <c r="A29" s="40"/>
      <c r="B29" s="40"/>
      <c r="C29" s="41"/>
      <c r="D29" s="42"/>
    </row>
  </sheetData>
  <mergeCells count="4">
    <mergeCell ref="A1:D1"/>
    <mergeCell ref="A2:D2"/>
    <mergeCell ref="C4:D4"/>
    <mergeCell ref="C14:D14"/>
  </mergeCells>
  <printOptions horizontalCentered="1"/>
  <pageMargins left="0.196527777777778" right="0.39305555555555599" top="0.75138888888888899" bottom="0.75138888888888899" header="0.29861111111111099" footer="0.29861111111111099"/>
  <pageSetup paperSize="9" orientation="portrait" r:id="rId1"/>
  <headerFooter>
    <oddFooter>&amp;C&amp;"arial"&amp;10 38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XFC87"/>
  <sheetViews>
    <sheetView view="pageBreakPreview" topLeftCell="A19" zoomScaleNormal="100" zoomScaleSheetLayoutView="100" workbookViewId="0">
      <selection activeCell="I26" sqref="I26"/>
    </sheetView>
  </sheetViews>
  <sheetFormatPr defaultColWidth="9.140625" defaultRowHeight="15"/>
  <cols>
    <col min="1" max="1" width="4.140625" style="291" customWidth="1"/>
    <col min="2" max="2" width="3.85546875" style="291" customWidth="1"/>
    <col min="3" max="3" width="2.7109375" style="291" customWidth="1"/>
    <col min="4" max="4" width="40.7109375" style="291" customWidth="1"/>
    <col min="5" max="5" width="12.7109375" style="291" customWidth="1"/>
    <col min="6" max="8" width="11.140625" style="291" customWidth="1"/>
    <col min="9" max="9" width="1.7109375" style="291" customWidth="1"/>
    <col min="10" max="10" width="12.7109375" style="292" customWidth="1"/>
    <col min="11" max="13" width="11.140625" style="292" customWidth="1"/>
    <col min="14" max="14" width="15.28515625" style="291" customWidth="1"/>
    <col min="15" max="15" width="14.85546875" style="291" customWidth="1"/>
    <col min="16" max="16" width="19" style="291" customWidth="1"/>
    <col min="17" max="17" width="9.140625" style="291"/>
    <col min="18" max="18" width="9.140625" style="291" customWidth="1"/>
    <col min="19" max="20" width="9.140625" style="291"/>
    <col min="21" max="21" width="11.7109375" style="291"/>
    <col min="22" max="16383" width="9.140625" style="291"/>
  </cols>
  <sheetData>
    <row r="1" spans="1:18" ht="15" customHeight="1">
      <c r="B1" s="293"/>
      <c r="C1" s="418" t="s">
        <v>13</v>
      </c>
      <c r="D1" s="418"/>
      <c r="E1" s="418"/>
      <c r="F1" s="418"/>
      <c r="G1" s="418"/>
      <c r="H1" s="418"/>
      <c r="I1" s="418"/>
      <c r="J1" s="419"/>
      <c r="K1" s="419"/>
      <c r="L1" s="419"/>
      <c r="M1" s="419"/>
    </row>
    <row r="2" spans="1:18">
      <c r="A2" s="294"/>
      <c r="B2" s="293"/>
      <c r="C2" s="416" t="s">
        <v>14</v>
      </c>
      <c r="D2" s="416"/>
      <c r="E2" s="416"/>
      <c r="F2" s="416"/>
      <c r="G2" s="416"/>
      <c r="H2" s="416"/>
      <c r="I2" s="416"/>
      <c r="J2" s="417"/>
      <c r="K2" s="417"/>
      <c r="L2" s="417"/>
      <c r="M2" s="417"/>
    </row>
    <row r="3" spans="1:18" ht="7.5" customHeight="1">
      <c r="A3" s="294"/>
      <c r="B3" s="293"/>
      <c r="C3" s="62"/>
      <c r="D3" s="75"/>
      <c r="E3" s="75"/>
      <c r="F3" s="75"/>
      <c r="G3" s="75"/>
      <c r="H3" s="75"/>
      <c r="I3" s="75"/>
      <c r="J3" s="76"/>
      <c r="K3" s="76"/>
      <c r="L3" s="76"/>
      <c r="M3" s="76"/>
    </row>
    <row r="4" spans="1:18" ht="15" customHeight="1">
      <c r="A4" s="400">
        <v>28</v>
      </c>
      <c r="B4" s="293"/>
      <c r="C4" s="396" t="s">
        <v>15</v>
      </c>
      <c r="D4" s="396"/>
      <c r="E4" s="408">
        <v>2023</v>
      </c>
      <c r="F4" s="408"/>
      <c r="G4" s="408"/>
      <c r="H4" s="408"/>
      <c r="I4" s="8"/>
      <c r="J4" s="408">
        <v>2024</v>
      </c>
      <c r="K4" s="408"/>
      <c r="L4" s="408"/>
      <c r="M4" s="408"/>
    </row>
    <row r="5" spans="1:18" ht="15" customHeight="1">
      <c r="A5" s="400"/>
      <c r="B5" s="293"/>
      <c r="C5" s="397"/>
      <c r="D5" s="397"/>
      <c r="E5" s="397" t="s">
        <v>16</v>
      </c>
      <c r="F5" s="409" t="s">
        <v>17</v>
      </c>
      <c r="G5" s="409"/>
      <c r="H5" s="409"/>
      <c r="I5" s="78"/>
      <c r="J5" s="410" t="s">
        <v>16</v>
      </c>
      <c r="K5" s="409" t="s">
        <v>17</v>
      </c>
      <c r="L5" s="409"/>
      <c r="M5" s="409"/>
    </row>
    <row r="6" spans="1:18" ht="45" customHeight="1">
      <c r="A6" s="400"/>
      <c r="B6" s="293"/>
      <c r="C6" s="397"/>
      <c r="D6" s="397"/>
      <c r="E6" s="397"/>
      <c r="F6" s="78" t="s">
        <v>18</v>
      </c>
      <c r="G6" s="78" t="s">
        <v>19</v>
      </c>
      <c r="H6" s="78" t="s">
        <v>20</v>
      </c>
      <c r="I6" s="78"/>
      <c r="J6" s="397"/>
      <c r="K6" s="321" t="s">
        <v>18</v>
      </c>
      <c r="L6" s="321" t="s">
        <v>19</v>
      </c>
      <c r="M6" s="321" t="s">
        <v>20</v>
      </c>
    </row>
    <row r="7" spans="1:18" ht="15" customHeight="1">
      <c r="A7" s="400"/>
      <c r="B7" s="293"/>
      <c r="C7" s="398"/>
      <c r="D7" s="398"/>
      <c r="E7" s="79" t="s">
        <v>21</v>
      </c>
      <c r="F7" s="398" t="s">
        <v>22</v>
      </c>
      <c r="G7" s="398"/>
      <c r="H7" s="398"/>
      <c r="I7" s="79"/>
      <c r="J7" s="79" t="s">
        <v>21</v>
      </c>
      <c r="K7" s="398" t="s">
        <v>22</v>
      </c>
      <c r="L7" s="398"/>
      <c r="M7" s="398"/>
    </row>
    <row r="8" spans="1:18" s="290" customFormat="1" ht="7.5" customHeight="1">
      <c r="A8" s="400"/>
      <c r="B8" s="293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</row>
    <row r="9" spans="1:18" ht="15" customHeight="1">
      <c r="A9" s="400"/>
      <c r="B9" s="293"/>
      <c r="C9" s="411" t="s">
        <v>23</v>
      </c>
      <c r="D9" s="411"/>
      <c r="E9" s="295">
        <v>100</v>
      </c>
      <c r="F9" s="296">
        <v>213743.54399999999</v>
      </c>
      <c r="G9" s="296">
        <v>175072.46400000001</v>
      </c>
      <c r="H9" s="296">
        <v>38671.08</v>
      </c>
      <c r="I9" s="322"/>
      <c r="J9" s="323">
        <v>100</v>
      </c>
      <c r="K9" s="296">
        <v>260125.842</v>
      </c>
      <c r="L9" s="296">
        <v>213531.42199999999</v>
      </c>
      <c r="M9" s="296">
        <v>46594.42</v>
      </c>
      <c r="O9" s="168"/>
      <c r="P9" s="168"/>
      <c r="R9" s="339"/>
    </row>
    <row r="10" spans="1:18" ht="18" customHeight="1">
      <c r="A10" s="400"/>
      <c r="B10" s="293"/>
      <c r="C10" s="297"/>
      <c r="D10" s="298" t="s">
        <v>24</v>
      </c>
      <c r="E10" s="295">
        <v>62.778092609898899</v>
      </c>
      <c r="F10" s="296">
        <v>134184.12</v>
      </c>
      <c r="G10" s="258">
        <v>107245.402</v>
      </c>
      <c r="H10" s="258">
        <v>26938.718000000001</v>
      </c>
      <c r="I10" s="324"/>
      <c r="J10" s="323">
        <v>64.076878221118804</v>
      </c>
      <c r="K10" s="296">
        <v>166680.519</v>
      </c>
      <c r="L10" s="258">
        <v>133050.747</v>
      </c>
      <c r="M10" s="258">
        <v>33629.771999999997</v>
      </c>
      <c r="O10" s="325"/>
      <c r="P10" s="326"/>
      <c r="R10" s="339"/>
    </row>
    <row r="11" spans="1:18" ht="18" customHeight="1">
      <c r="A11" s="400"/>
      <c r="B11" s="293"/>
      <c r="C11" s="299"/>
      <c r="D11" s="298" t="s">
        <v>25</v>
      </c>
      <c r="E11" s="295">
        <v>37.221907390101101</v>
      </c>
      <c r="F11" s="296">
        <v>79559.423999999999</v>
      </c>
      <c r="G11" s="258">
        <v>67827.062000000005</v>
      </c>
      <c r="H11" s="258">
        <v>11732.361999999999</v>
      </c>
      <c r="I11" s="327"/>
      <c r="J11" s="323">
        <v>35.923121778881203</v>
      </c>
      <c r="K11" s="296">
        <v>93445.323000000004</v>
      </c>
      <c r="L11" s="258">
        <v>80480.675000000003</v>
      </c>
      <c r="M11" s="258">
        <v>12964.647999999999</v>
      </c>
      <c r="O11" s="325"/>
      <c r="P11" s="326"/>
      <c r="R11" s="339"/>
    </row>
    <row r="12" spans="1:18" ht="4.5" customHeight="1">
      <c r="A12" s="400"/>
      <c r="B12" s="293"/>
      <c r="C12" s="300"/>
      <c r="D12" s="300"/>
      <c r="E12" s="301"/>
      <c r="F12" s="300"/>
      <c r="G12" s="301"/>
      <c r="H12" s="301"/>
      <c r="I12" s="301"/>
      <c r="J12" s="328"/>
      <c r="K12" s="329"/>
      <c r="L12" s="328"/>
      <c r="M12" s="328"/>
    </row>
    <row r="13" spans="1:18" ht="11.25" customHeight="1">
      <c r="A13" s="400"/>
      <c r="B13" s="293"/>
      <c r="C13" s="302"/>
      <c r="D13" s="302"/>
      <c r="E13" s="302"/>
      <c r="F13" s="302"/>
      <c r="G13" s="302"/>
      <c r="H13" s="302"/>
      <c r="I13" s="302"/>
      <c r="J13" s="330"/>
      <c r="K13" s="331"/>
      <c r="L13" s="331"/>
      <c r="M13" s="331"/>
    </row>
    <row r="14" spans="1:18" ht="9" customHeight="1">
      <c r="A14" s="400"/>
      <c r="B14" s="293"/>
      <c r="J14" s="290"/>
      <c r="K14" s="290"/>
      <c r="L14" s="290"/>
      <c r="M14" s="332"/>
    </row>
    <row r="15" spans="1:18" ht="15" customHeight="1">
      <c r="A15" s="400"/>
      <c r="B15" s="303"/>
      <c r="C15" s="412" t="s">
        <v>26</v>
      </c>
      <c r="D15" s="413"/>
      <c r="E15" s="413"/>
      <c r="F15" s="413"/>
      <c r="G15" s="413"/>
      <c r="H15" s="413"/>
      <c r="I15" s="413"/>
      <c r="J15" s="414"/>
      <c r="K15" s="414"/>
      <c r="L15" s="414"/>
      <c r="M15" s="415"/>
      <c r="N15" s="302"/>
    </row>
    <row r="16" spans="1:18" ht="15" customHeight="1">
      <c r="A16" s="400"/>
      <c r="B16" s="293"/>
      <c r="C16" s="416" t="s">
        <v>27</v>
      </c>
      <c r="D16" s="416"/>
      <c r="E16" s="416"/>
      <c r="F16" s="416"/>
      <c r="G16" s="416"/>
      <c r="H16" s="416"/>
      <c r="I16" s="416"/>
      <c r="J16" s="417"/>
      <c r="K16" s="417"/>
      <c r="L16" s="417"/>
      <c r="M16" s="417"/>
    </row>
    <row r="17" spans="1:22" ht="7.5" customHeight="1">
      <c r="A17" s="400"/>
      <c r="B17" s="293"/>
      <c r="C17" s="62"/>
      <c r="D17" s="75"/>
      <c r="E17" s="75"/>
      <c r="F17" s="75"/>
      <c r="G17" s="75"/>
      <c r="H17" s="75"/>
      <c r="I17" s="75"/>
      <c r="J17" s="76"/>
      <c r="K17" s="76"/>
      <c r="L17" s="76"/>
      <c r="M17" s="76"/>
    </row>
    <row r="18" spans="1:22" ht="15" customHeight="1">
      <c r="A18" s="400"/>
      <c r="B18" s="293"/>
      <c r="C18" s="396" t="s">
        <v>15</v>
      </c>
      <c r="D18" s="396"/>
      <c r="E18" s="408">
        <v>2023</v>
      </c>
      <c r="F18" s="408"/>
      <c r="G18" s="408"/>
      <c r="H18" s="408"/>
      <c r="I18" s="8"/>
      <c r="J18" s="408">
        <v>2024</v>
      </c>
      <c r="K18" s="408"/>
      <c r="L18" s="408"/>
      <c r="M18" s="408"/>
    </row>
    <row r="19" spans="1:22" ht="15" customHeight="1">
      <c r="A19" s="400"/>
      <c r="B19" s="293"/>
      <c r="C19" s="397"/>
      <c r="D19" s="397"/>
      <c r="E19" s="397" t="s">
        <v>16</v>
      </c>
      <c r="F19" s="409" t="s">
        <v>17</v>
      </c>
      <c r="G19" s="409"/>
      <c r="H19" s="409"/>
      <c r="I19" s="78"/>
      <c r="J19" s="410" t="s">
        <v>16</v>
      </c>
      <c r="K19" s="409" t="s">
        <v>17</v>
      </c>
      <c r="L19" s="409"/>
      <c r="M19" s="409"/>
    </row>
    <row r="20" spans="1:22" ht="57.75" customHeight="1">
      <c r="A20" s="400"/>
      <c r="B20" s="293"/>
      <c r="C20" s="397"/>
      <c r="D20" s="397"/>
      <c r="E20" s="397"/>
      <c r="F20" s="78" t="s">
        <v>18</v>
      </c>
      <c r="G20" s="78" t="s">
        <v>19</v>
      </c>
      <c r="H20" s="78" t="s">
        <v>20</v>
      </c>
      <c r="I20" s="78"/>
      <c r="J20" s="397"/>
      <c r="K20" s="321" t="s">
        <v>18</v>
      </c>
      <c r="L20" s="321" t="s">
        <v>19</v>
      </c>
      <c r="M20" s="321" t="s">
        <v>20</v>
      </c>
    </row>
    <row r="21" spans="1:22" ht="15" customHeight="1">
      <c r="A21" s="400"/>
      <c r="B21" s="293"/>
      <c r="C21" s="398"/>
      <c r="D21" s="398"/>
      <c r="E21" s="79" t="s">
        <v>21</v>
      </c>
      <c r="F21" s="398" t="s">
        <v>22</v>
      </c>
      <c r="G21" s="398"/>
      <c r="H21" s="398"/>
      <c r="I21" s="79"/>
      <c r="J21" s="79" t="s">
        <v>21</v>
      </c>
      <c r="K21" s="398" t="s">
        <v>22</v>
      </c>
      <c r="L21" s="398"/>
      <c r="M21" s="398"/>
    </row>
    <row r="22" spans="1:22" ht="4.5" customHeight="1">
      <c r="A22" s="400"/>
      <c r="B22" s="293"/>
      <c r="C22" s="304"/>
      <c r="D22" s="305"/>
      <c r="E22" s="306"/>
      <c r="F22" s="306"/>
      <c r="G22" s="306"/>
      <c r="H22" s="306"/>
      <c r="I22" s="306"/>
      <c r="J22" s="306"/>
      <c r="K22" s="306"/>
      <c r="L22" s="306"/>
      <c r="M22" s="306"/>
    </row>
    <row r="23" spans="1:22" ht="15" customHeight="1">
      <c r="A23" s="400"/>
      <c r="B23" s="293"/>
      <c r="C23" s="399" t="s">
        <v>28</v>
      </c>
      <c r="D23" s="399"/>
      <c r="E23" s="307">
        <v>100</v>
      </c>
      <c r="F23" s="254">
        <v>241474.125</v>
      </c>
      <c r="G23" s="254">
        <v>197627.90282654</v>
      </c>
      <c r="H23" s="254">
        <v>43846.222173460199</v>
      </c>
      <c r="I23" s="333"/>
      <c r="J23" s="19">
        <v>100</v>
      </c>
      <c r="K23" s="254">
        <v>297853.174</v>
      </c>
      <c r="L23" s="254">
        <v>243713.851</v>
      </c>
      <c r="M23" s="254">
        <v>54139.322999999997</v>
      </c>
      <c r="O23" s="296"/>
      <c r="P23" s="296"/>
      <c r="R23" s="339"/>
      <c r="S23" s="168"/>
      <c r="T23" s="340"/>
      <c r="U23" s="340"/>
      <c r="V23" s="339"/>
    </row>
    <row r="24" spans="1:22" ht="18" customHeight="1">
      <c r="A24" s="400"/>
      <c r="B24" s="293"/>
      <c r="C24" s="297"/>
      <c r="D24" s="298" t="s">
        <v>29</v>
      </c>
      <c r="E24" s="307">
        <v>65.018912895946897</v>
      </c>
      <c r="F24" s="254">
        <v>157003.851</v>
      </c>
      <c r="G24" s="258">
        <v>125584.142092662</v>
      </c>
      <c r="H24" s="258">
        <v>31419.708907338001</v>
      </c>
      <c r="I24" s="334"/>
      <c r="J24" s="19">
        <v>66.765303632453481</v>
      </c>
      <c r="K24" s="254">
        <v>198862.576</v>
      </c>
      <c r="L24" s="273">
        <v>158681.93599999999</v>
      </c>
      <c r="M24" s="273">
        <v>40180.639999999999</v>
      </c>
      <c r="O24" s="316"/>
      <c r="P24" s="316"/>
      <c r="R24" s="339"/>
      <c r="S24" s="168"/>
      <c r="T24" s="168"/>
      <c r="U24" s="168"/>
      <c r="V24" s="168"/>
    </row>
    <row r="25" spans="1:22" ht="18" customHeight="1">
      <c r="A25" s="400"/>
      <c r="B25" s="293"/>
      <c r="C25" s="299"/>
      <c r="D25" s="298" t="s">
        <v>30</v>
      </c>
      <c r="E25" s="307">
        <v>34.981087104053103</v>
      </c>
      <c r="F25" s="254">
        <v>84470.274000000005</v>
      </c>
      <c r="G25" s="258">
        <v>72043.760733877803</v>
      </c>
      <c r="H25" s="258">
        <v>12426.5132661222</v>
      </c>
      <c r="I25" s="334"/>
      <c r="J25" s="19">
        <v>33.234696367546512</v>
      </c>
      <c r="K25" s="254">
        <v>98990.597999999998</v>
      </c>
      <c r="L25" s="273">
        <v>85031.914999999994</v>
      </c>
      <c r="M25" s="273">
        <v>13958.683000000001</v>
      </c>
      <c r="O25" s="316"/>
      <c r="P25" s="316"/>
      <c r="R25" s="339"/>
      <c r="S25" s="168"/>
      <c r="T25" s="168"/>
      <c r="U25" s="168"/>
      <c r="V25" s="168"/>
    </row>
    <row r="26" spans="1:22" ht="15" customHeight="1">
      <c r="A26" s="400"/>
      <c r="B26" s="293"/>
      <c r="C26" s="299"/>
      <c r="D26" s="299"/>
      <c r="E26" s="306" t="s">
        <v>21</v>
      </c>
      <c r="F26" s="405" t="s">
        <v>31</v>
      </c>
      <c r="G26" s="406"/>
      <c r="H26" s="406"/>
      <c r="I26" s="308"/>
      <c r="J26" s="306"/>
      <c r="K26" s="487" t="s">
        <v>31</v>
      </c>
      <c r="L26" s="488"/>
      <c r="M26" s="488"/>
      <c r="R26" s="168"/>
      <c r="S26" s="168"/>
      <c r="T26" s="168"/>
      <c r="U26" s="168"/>
      <c r="V26" s="168"/>
    </row>
    <row r="27" spans="1:22" ht="4.5" customHeight="1">
      <c r="A27" s="400"/>
      <c r="B27" s="293"/>
      <c r="C27" s="304"/>
      <c r="D27" s="305"/>
      <c r="E27" s="309"/>
      <c r="F27" s="309"/>
      <c r="G27" s="309"/>
      <c r="H27" s="309"/>
      <c r="I27" s="309"/>
      <c r="J27" s="379"/>
      <c r="K27" s="379"/>
      <c r="L27" s="379"/>
      <c r="M27" s="379"/>
      <c r="R27" s="168"/>
      <c r="S27" s="168"/>
      <c r="T27" s="168"/>
      <c r="U27" s="168"/>
      <c r="V27" s="168"/>
    </row>
    <row r="28" spans="1:22" ht="15" customHeight="1">
      <c r="A28" s="400"/>
      <c r="B28" s="293"/>
      <c r="C28" s="399" t="s">
        <v>28</v>
      </c>
      <c r="D28" s="399"/>
      <c r="E28" s="307">
        <v>100</v>
      </c>
      <c r="F28" s="254">
        <v>84932.123976712304</v>
      </c>
      <c r="G28" s="254">
        <v>69448.831968173094</v>
      </c>
      <c r="H28" s="254">
        <v>15483.2920085392</v>
      </c>
      <c r="I28" s="333"/>
      <c r="J28" s="19">
        <v>100</v>
      </c>
      <c r="K28" s="254">
        <v>106746.11104988976</v>
      </c>
      <c r="L28" s="254">
        <v>87338.25355980231</v>
      </c>
      <c r="M28" s="254">
        <v>19407.857490087452</v>
      </c>
      <c r="N28" s="320"/>
      <c r="O28" s="326"/>
      <c r="P28" s="326"/>
      <c r="R28" s="339"/>
      <c r="S28" s="168"/>
      <c r="T28" s="168"/>
      <c r="U28" s="168"/>
      <c r="V28" s="168"/>
    </row>
    <row r="29" spans="1:22" ht="18" customHeight="1">
      <c r="A29" s="400"/>
      <c r="B29" s="293"/>
      <c r="C29" s="297"/>
      <c r="D29" s="298" t="s">
        <v>32</v>
      </c>
      <c r="E29" s="307">
        <v>38.490238817963103</v>
      </c>
      <c r="F29" s="254">
        <v>32690.577351805099</v>
      </c>
      <c r="G29" s="258">
        <v>27133.179201998199</v>
      </c>
      <c r="H29" s="258">
        <v>5557.3981498068597</v>
      </c>
      <c r="I29" s="334"/>
      <c r="J29" s="19">
        <v>40.968084147718493</v>
      </c>
      <c r="K29" s="254">
        <v>43731.836599335868</v>
      </c>
      <c r="L29" s="273">
        <v>36296.715378843721</v>
      </c>
      <c r="M29" s="273">
        <v>7435.1212204921467</v>
      </c>
      <c r="N29" s="325"/>
      <c r="O29" s="325"/>
      <c r="P29" s="325"/>
      <c r="R29" s="339"/>
      <c r="S29" s="168"/>
      <c r="T29" s="168"/>
      <c r="U29" s="168"/>
      <c r="V29" s="168"/>
    </row>
    <row r="30" spans="1:22" ht="18" customHeight="1">
      <c r="A30" s="400"/>
      <c r="B30" s="293"/>
      <c r="C30" s="299"/>
      <c r="D30" s="298" t="s">
        <v>33</v>
      </c>
      <c r="E30" s="307">
        <v>61.509761182036897</v>
      </c>
      <c r="F30" s="254">
        <v>52241.5466249073</v>
      </c>
      <c r="G30" s="258">
        <v>42315.652766174899</v>
      </c>
      <c r="H30" s="258">
        <v>9925.8938587323591</v>
      </c>
      <c r="I30" s="334"/>
      <c r="J30" s="19">
        <v>59.031915852281514</v>
      </c>
      <c r="K30" s="254">
        <v>63014.274450553901</v>
      </c>
      <c r="L30" s="273">
        <v>51041.538180958596</v>
      </c>
      <c r="M30" s="273">
        <v>11972.736269595307</v>
      </c>
      <c r="N30" s="325"/>
      <c r="O30" s="325"/>
      <c r="P30" s="325"/>
      <c r="R30" s="339"/>
      <c r="S30" s="168"/>
      <c r="T30" s="168"/>
      <c r="U30" s="168"/>
      <c r="V30" s="168"/>
    </row>
    <row r="31" spans="1:22" ht="15" customHeight="1">
      <c r="A31" s="400"/>
      <c r="B31" s="293"/>
      <c r="C31" s="299"/>
      <c r="D31" s="299"/>
      <c r="E31" s="310"/>
      <c r="F31" s="407" t="s">
        <v>34</v>
      </c>
      <c r="G31" s="407"/>
      <c r="H31" s="407"/>
      <c r="I31" s="311"/>
      <c r="J31" s="489"/>
      <c r="K31" s="398" t="s">
        <v>34</v>
      </c>
      <c r="L31" s="398"/>
      <c r="M31" s="398"/>
      <c r="O31" s="381"/>
    </row>
    <row r="32" spans="1:22" ht="4.5" customHeight="1">
      <c r="A32" s="400"/>
      <c r="B32" s="293"/>
      <c r="C32" s="299"/>
      <c r="D32" s="299"/>
      <c r="E32" s="312"/>
      <c r="F32" s="313"/>
      <c r="G32" s="313"/>
      <c r="H32" s="313"/>
      <c r="I32" s="313"/>
      <c r="J32" s="490"/>
      <c r="K32" s="380"/>
      <c r="L32" s="380"/>
      <c r="M32" s="380"/>
    </row>
    <row r="33" spans="1:16" ht="15" customHeight="1">
      <c r="A33" s="400"/>
      <c r="B33" s="293"/>
      <c r="C33" s="399" t="s">
        <v>23</v>
      </c>
      <c r="D33" s="399"/>
      <c r="E33" s="314"/>
      <c r="F33" s="296">
        <v>351.72349822869103</v>
      </c>
      <c r="G33" s="296">
        <v>351.41207782348999</v>
      </c>
      <c r="H33" s="296">
        <v>353.12716218254099</v>
      </c>
      <c r="I33" s="52"/>
      <c r="J33" s="36"/>
      <c r="K33" s="296">
        <v>358.38500431722696</v>
      </c>
      <c r="L33" s="296">
        <v>358.36393049241303</v>
      </c>
      <c r="M33" s="296">
        <v>358.47987035389144</v>
      </c>
      <c r="O33" s="98"/>
    </row>
    <row r="34" spans="1:16" ht="36" customHeight="1">
      <c r="A34" s="400"/>
      <c r="B34" s="293"/>
      <c r="C34" s="297"/>
      <c r="D34" s="298" t="s">
        <v>35</v>
      </c>
      <c r="E34" s="315"/>
      <c r="F34" s="296">
        <v>208.215130670935</v>
      </c>
      <c r="G34" s="288">
        <v>216.055775433637</v>
      </c>
      <c r="H34" s="288">
        <v>176.87618195943699</v>
      </c>
      <c r="I34" s="335"/>
      <c r="J34" s="491"/>
      <c r="K34" s="296">
        <v>219.90983662675609</v>
      </c>
      <c r="L34" s="492">
        <v>228.73879846565345</v>
      </c>
      <c r="M34" s="492">
        <v>185.04237912816089</v>
      </c>
      <c r="O34" s="98"/>
      <c r="P34" s="336"/>
    </row>
    <row r="35" spans="1:16" ht="36" customHeight="1">
      <c r="A35" s="400"/>
      <c r="B35" s="303"/>
      <c r="C35" s="401"/>
      <c r="D35" s="218" t="s">
        <v>36</v>
      </c>
      <c r="E35" s="403"/>
      <c r="F35" s="254">
        <v>618.46072175529196</v>
      </c>
      <c r="G35" s="316">
        <v>587.36040893929101</v>
      </c>
      <c r="H35" s="316">
        <v>798.76741336548901</v>
      </c>
      <c r="I35" s="56"/>
      <c r="J35" s="493"/>
      <c r="K35" s="254">
        <v>636.56827742927567</v>
      </c>
      <c r="L35" s="273">
        <v>600.2633032662925</v>
      </c>
      <c r="M35" s="273">
        <v>857.72678336454135</v>
      </c>
      <c r="O35" s="98"/>
      <c r="P35" s="336"/>
    </row>
    <row r="36" spans="1:16" ht="6.75" customHeight="1">
      <c r="A36" s="317"/>
      <c r="B36" s="303"/>
      <c r="C36" s="402"/>
      <c r="D36" s="318" t="s">
        <v>37</v>
      </c>
      <c r="E36" s="404"/>
      <c r="F36" s="261"/>
      <c r="G36" s="319"/>
      <c r="H36" s="319"/>
      <c r="I36" s="319"/>
      <c r="J36" s="494"/>
      <c r="K36" s="495"/>
      <c r="L36" s="495"/>
      <c r="M36" s="495"/>
    </row>
    <row r="37" spans="1:16" ht="15" customHeight="1">
      <c r="A37" s="302"/>
      <c r="B37" s="302"/>
      <c r="C37" s="302"/>
      <c r="D37" s="302"/>
      <c r="E37" s="302"/>
      <c r="F37" s="302"/>
      <c r="G37" s="302"/>
      <c r="H37" s="302"/>
      <c r="I37" s="302"/>
      <c r="J37" s="337"/>
      <c r="K37" s="337"/>
      <c r="L37" s="337"/>
      <c r="M37" s="337"/>
    </row>
    <row r="38" spans="1:16">
      <c r="C38" s="302"/>
      <c r="D38" s="302"/>
      <c r="E38" s="302"/>
      <c r="F38" s="320">
        <v>656.63555614614904</v>
      </c>
      <c r="K38" s="338">
        <v>674.34380263797573</v>
      </c>
      <c r="L38" s="337"/>
      <c r="M38" s="337"/>
      <c r="N38" s="302"/>
      <c r="O38" s="98"/>
    </row>
    <row r="39" spans="1:16">
      <c r="F39" s="320">
        <v>268.46502221010263</v>
      </c>
      <c r="K39" s="338">
        <v>270.59710635293072</v>
      </c>
    </row>
    <row r="48" spans="1:16">
      <c r="N48" s="320"/>
      <c r="O48" s="320"/>
      <c r="P48" s="320"/>
    </row>
    <row r="49" spans="14:16">
      <c r="N49" s="320"/>
      <c r="O49" s="320"/>
      <c r="P49" s="320"/>
    </row>
    <row r="50" spans="14:16">
      <c r="N50" s="320"/>
      <c r="O50" s="320"/>
      <c r="P50" s="320"/>
    </row>
    <row r="51" spans="14:16">
      <c r="N51" s="320"/>
      <c r="O51" s="320"/>
      <c r="P51" s="320"/>
    </row>
    <row r="52" spans="14:16">
      <c r="N52" s="320"/>
      <c r="O52" s="320"/>
      <c r="P52" s="320"/>
    </row>
    <row r="53" spans="14:16">
      <c r="N53" s="320"/>
      <c r="O53" s="320"/>
      <c r="P53" s="320"/>
    </row>
    <row r="54" spans="14:16">
      <c r="N54" s="320"/>
      <c r="O54" s="320"/>
      <c r="P54" s="320"/>
    </row>
    <row r="55" spans="14:16">
      <c r="N55" s="320"/>
      <c r="O55" s="320"/>
      <c r="P55" s="320"/>
    </row>
    <row r="56" spans="14:16">
      <c r="N56" s="320"/>
      <c r="O56" s="320"/>
      <c r="P56" s="320"/>
    </row>
    <row r="57" spans="14:16">
      <c r="N57" s="320"/>
      <c r="O57" s="320"/>
      <c r="P57" s="320"/>
    </row>
    <row r="58" spans="14:16">
      <c r="N58" s="320"/>
      <c r="O58" s="320"/>
      <c r="P58" s="320"/>
    </row>
    <row r="59" spans="14:16">
      <c r="N59" s="320"/>
      <c r="O59" s="320"/>
      <c r="P59" s="320"/>
    </row>
    <row r="60" spans="14:16">
      <c r="N60" s="320"/>
      <c r="O60" s="320"/>
      <c r="P60" s="320"/>
    </row>
    <row r="61" spans="14:16">
      <c r="N61" s="320"/>
      <c r="O61" s="320"/>
      <c r="P61" s="320"/>
    </row>
    <row r="62" spans="14:16">
      <c r="N62" s="320"/>
      <c r="O62" s="320"/>
      <c r="P62" s="320"/>
    </row>
    <row r="63" spans="14:16">
      <c r="N63" s="320"/>
      <c r="O63" s="320"/>
      <c r="P63" s="320"/>
    </row>
    <row r="64" spans="14:16">
      <c r="N64" s="320"/>
      <c r="O64" s="320"/>
      <c r="P64" s="320"/>
    </row>
    <row r="65" spans="14:16">
      <c r="N65" s="320"/>
      <c r="O65" s="320"/>
      <c r="P65" s="320"/>
    </row>
    <row r="66" spans="14:16">
      <c r="N66" s="320"/>
      <c r="O66" s="320"/>
      <c r="P66" s="320"/>
    </row>
    <row r="67" spans="14:16">
      <c r="N67" s="320"/>
      <c r="O67" s="320"/>
      <c r="P67" s="320"/>
    </row>
    <row r="68" spans="14:16">
      <c r="N68" s="320"/>
      <c r="O68" s="320"/>
      <c r="P68" s="320"/>
    </row>
    <row r="69" spans="14:16">
      <c r="N69" s="320"/>
      <c r="O69" s="320"/>
      <c r="P69" s="320"/>
    </row>
    <row r="70" spans="14:16">
      <c r="N70" s="320"/>
      <c r="O70" s="320"/>
      <c r="P70" s="320"/>
    </row>
    <row r="71" spans="14:16">
      <c r="N71" s="320"/>
      <c r="O71" s="320"/>
      <c r="P71" s="320"/>
    </row>
    <row r="72" spans="14:16">
      <c r="N72" s="320"/>
      <c r="O72" s="320"/>
      <c r="P72" s="320"/>
    </row>
    <row r="73" spans="14:16">
      <c r="N73" s="320"/>
      <c r="O73" s="320"/>
      <c r="P73" s="320"/>
    </row>
    <row r="74" spans="14:16">
      <c r="N74" s="320"/>
      <c r="O74" s="320"/>
      <c r="P74" s="320"/>
    </row>
    <row r="75" spans="14:16">
      <c r="N75" s="320"/>
      <c r="O75" s="320"/>
      <c r="P75" s="320"/>
    </row>
    <row r="76" spans="14:16">
      <c r="N76" s="320"/>
      <c r="O76" s="320"/>
      <c r="P76" s="320"/>
    </row>
    <row r="77" spans="14:16">
      <c r="N77" s="320"/>
      <c r="O77" s="320"/>
      <c r="P77" s="320"/>
    </row>
    <row r="78" spans="14:16">
      <c r="N78" s="320"/>
      <c r="O78" s="320"/>
      <c r="P78" s="320"/>
    </row>
    <row r="79" spans="14:16">
      <c r="N79" s="320"/>
      <c r="O79" s="320"/>
      <c r="P79" s="320"/>
    </row>
    <row r="80" spans="14:16">
      <c r="N80" s="320"/>
      <c r="O80" s="320"/>
      <c r="P80" s="320"/>
    </row>
    <row r="81" spans="14:16">
      <c r="N81" s="320"/>
      <c r="O81" s="320"/>
      <c r="P81" s="320"/>
    </row>
    <row r="82" spans="14:16">
      <c r="N82" s="320"/>
      <c r="O82" s="320"/>
      <c r="P82" s="320"/>
    </row>
    <row r="83" spans="14:16">
      <c r="N83" s="320"/>
      <c r="O83" s="320"/>
      <c r="P83" s="320"/>
    </row>
    <row r="84" spans="14:16">
      <c r="N84" s="320"/>
      <c r="O84" s="320"/>
      <c r="P84" s="320"/>
    </row>
    <row r="85" spans="14:16">
      <c r="N85" s="320"/>
      <c r="O85" s="320"/>
      <c r="P85" s="320"/>
    </row>
    <row r="86" spans="14:16">
      <c r="N86" s="320"/>
      <c r="O86" s="320"/>
      <c r="P86" s="320"/>
    </row>
    <row r="87" spans="14:16">
      <c r="N87" s="320"/>
      <c r="O87" s="320"/>
      <c r="P87" s="320"/>
    </row>
  </sheetData>
  <sheetProtection selectLockedCells="1" selectUnlockedCells="1"/>
  <mergeCells count="34">
    <mergeCell ref="K7:M7"/>
    <mergeCell ref="C9:D9"/>
    <mergeCell ref="C15:M15"/>
    <mergeCell ref="C16:M16"/>
    <mergeCell ref="C1:M1"/>
    <mergeCell ref="C2:M2"/>
    <mergeCell ref="E4:H4"/>
    <mergeCell ref="J4:M4"/>
    <mergeCell ref="F5:H5"/>
    <mergeCell ref="K5:M5"/>
    <mergeCell ref="J5:J6"/>
    <mergeCell ref="K26:M26"/>
    <mergeCell ref="C28:D28"/>
    <mergeCell ref="F31:H31"/>
    <mergeCell ref="K31:M31"/>
    <mergeCell ref="E18:H18"/>
    <mergeCell ref="J18:M18"/>
    <mergeCell ref="F19:H19"/>
    <mergeCell ref="K19:M19"/>
    <mergeCell ref="F21:H21"/>
    <mergeCell ref="K21:M21"/>
    <mergeCell ref="J19:J20"/>
    <mergeCell ref="J35:J36"/>
    <mergeCell ref="C4:D7"/>
    <mergeCell ref="C18:D21"/>
    <mergeCell ref="C33:D33"/>
    <mergeCell ref="A4:A35"/>
    <mergeCell ref="C35:C36"/>
    <mergeCell ref="E5:E6"/>
    <mergeCell ref="E19:E20"/>
    <mergeCell ref="E35:E36"/>
    <mergeCell ref="C23:D23"/>
    <mergeCell ref="F26:H26"/>
    <mergeCell ref="F7:H7"/>
  </mergeCells>
  <pageMargins left="0.39305555555555599" right="0.59027777777777801" top="0.50763888888888897" bottom="0.50763888888888897" header="0.31041666666666701" footer="0.31041666666666701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8"/>
  <sheetViews>
    <sheetView view="pageBreakPreview" zoomScale="75" zoomScaleNormal="100" workbookViewId="0">
      <selection activeCell="G11" sqref="G11"/>
    </sheetView>
  </sheetViews>
  <sheetFormatPr defaultColWidth="9.140625" defaultRowHeight="14.25"/>
  <cols>
    <col min="1" max="1" width="2.7109375" style="2" customWidth="1"/>
    <col min="2" max="2" width="22.7109375" style="2" customWidth="1"/>
    <col min="3" max="5" width="10.7109375" style="2" customWidth="1"/>
    <col min="6" max="6" width="1.7109375" style="2" customWidth="1"/>
    <col min="7" max="7" width="10.7109375" style="245" customWidth="1"/>
    <col min="8" max="9" width="10.7109375" style="246" customWidth="1"/>
    <col min="10" max="10" width="9.140625" style="2"/>
    <col min="11" max="12" width="14.5703125" style="2"/>
    <col min="13" max="14" width="9.140625" style="2" customWidth="1"/>
    <col min="15" max="15" width="9.140625" style="2"/>
    <col min="16" max="16" width="13.42578125" style="2" customWidth="1"/>
    <col min="17" max="17" width="12.28515625" style="2" customWidth="1"/>
    <col min="18" max="18" width="15" style="2" customWidth="1"/>
    <col min="19" max="19" width="13.42578125" style="2" customWidth="1"/>
    <col min="20" max="20" width="15.7109375" style="2" customWidth="1"/>
    <col min="21" max="16384" width="9.140625" style="2"/>
  </cols>
  <sheetData>
    <row r="1" spans="1:20" ht="30" customHeight="1">
      <c r="A1" s="427" t="s">
        <v>38</v>
      </c>
      <c r="B1" s="427"/>
      <c r="C1" s="427"/>
      <c r="D1" s="427"/>
      <c r="E1" s="427"/>
      <c r="F1" s="427"/>
      <c r="G1" s="428"/>
      <c r="H1" s="429"/>
      <c r="I1" s="429"/>
    </row>
    <row r="2" spans="1:20" ht="15" customHeight="1">
      <c r="A2" s="430" t="s">
        <v>39</v>
      </c>
      <c r="B2" s="430"/>
      <c r="C2" s="430"/>
      <c r="D2" s="430"/>
      <c r="E2" s="430"/>
      <c r="F2" s="430"/>
      <c r="G2" s="431"/>
      <c r="H2" s="432"/>
      <c r="I2" s="432"/>
    </row>
    <row r="3" spans="1:20" ht="7.5" customHeight="1">
      <c r="A3" s="247"/>
      <c r="B3" s="248"/>
      <c r="C3" s="248"/>
      <c r="D3" s="248"/>
      <c r="E3" s="248"/>
      <c r="F3" s="248"/>
      <c r="G3" s="249"/>
      <c r="H3" s="250"/>
      <c r="I3" s="250"/>
    </row>
    <row r="4" spans="1:20" ht="20.25" customHeight="1">
      <c r="A4" s="396" t="s">
        <v>40</v>
      </c>
      <c r="B4" s="396"/>
      <c r="C4" s="408">
        <v>2023</v>
      </c>
      <c r="D4" s="408"/>
      <c r="E4" s="408"/>
      <c r="F4" s="77"/>
      <c r="G4" s="408">
        <v>2024</v>
      </c>
      <c r="H4" s="408"/>
      <c r="I4" s="408"/>
    </row>
    <row r="5" spans="1:20" ht="20.25" customHeight="1">
      <c r="A5" s="397"/>
      <c r="B5" s="397"/>
      <c r="C5" s="397" t="s">
        <v>17</v>
      </c>
      <c r="D5" s="397"/>
      <c r="E5" s="397"/>
      <c r="F5" s="72"/>
      <c r="G5" s="433" t="s">
        <v>17</v>
      </c>
      <c r="H5" s="433"/>
      <c r="I5" s="433"/>
    </row>
    <row r="6" spans="1:20" ht="36" customHeight="1">
      <c r="A6" s="397"/>
      <c r="B6" s="397"/>
      <c r="C6" s="251" t="s">
        <v>41</v>
      </c>
      <c r="D6" s="251" t="s">
        <v>42</v>
      </c>
      <c r="E6" s="251" t="s">
        <v>43</v>
      </c>
      <c r="F6" s="252"/>
      <c r="G6" s="251" t="s">
        <v>41</v>
      </c>
      <c r="H6" s="251" t="s">
        <v>42</v>
      </c>
      <c r="I6" s="251" t="s">
        <v>43</v>
      </c>
    </row>
    <row r="7" spans="1:20" ht="20.25" customHeight="1">
      <c r="A7" s="398"/>
      <c r="B7" s="398"/>
      <c r="C7" s="79"/>
      <c r="D7" s="79" t="s">
        <v>22</v>
      </c>
      <c r="E7" s="79"/>
      <c r="F7" s="79"/>
      <c r="G7" s="398" t="s">
        <v>22</v>
      </c>
      <c r="H7" s="398"/>
      <c r="I7" s="398"/>
    </row>
    <row r="8" spans="1:20" ht="15" customHeight="1">
      <c r="A8" s="141"/>
      <c r="B8" s="142"/>
      <c r="C8" s="142"/>
      <c r="D8" s="23"/>
      <c r="E8" s="142"/>
      <c r="F8" s="142"/>
      <c r="G8" s="253"/>
      <c r="H8" s="76"/>
      <c r="I8" s="76"/>
    </row>
    <row r="9" spans="1:20" ht="30" customHeight="1">
      <c r="A9" s="420" t="s">
        <v>44</v>
      </c>
      <c r="B9" s="420"/>
      <c r="C9" s="254">
        <v>241474.12499999901</v>
      </c>
      <c r="D9" s="255">
        <v>197627.90282653901</v>
      </c>
      <c r="E9" s="255">
        <v>43846.222173460199</v>
      </c>
      <c r="F9" s="16"/>
      <c r="G9" s="254">
        <v>289853.11200000002</v>
      </c>
      <c r="H9" s="254">
        <v>237053.56400000001</v>
      </c>
      <c r="I9" s="254">
        <v>52799.548000000003</v>
      </c>
    </row>
    <row r="10" spans="1:20" ht="9" customHeight="1">
      <c r="A10" s="23"/>
      <c r="B10" s="23"/>
      <c r="C10" s="256"/>
      <c r="D10" s="257"/>
      <c r="E10" s="257"/>
      <c r="F10" s="37"/>
      <c r="G10" s="256"/>
      <c r="H10" s="257"/>
      <c r="I10" s="257"/>
    </row>
    <row r="11" spans="1:20" ht="30" customHeight="1">
      <c r="A11" s="420" t="s">
        <v>45</v>
      </c>
      <c r="B11" s="420"/>
      <c r="C11" s="254">
        <v>37611.838060460199</v>
      </c>
      <c r="D11" s="254">
        <v>30454.247935707699</v>
      </c>
      <c r="E11" s="254">
        <v>7157.5901247524498</v>
      </c>
      <c r="F11" s="16"/>
      <c r="G11" s="254">
        <v>21501.951000000001</v>
      </c>
      <c r="H11" s="254">
        <v>17401.919000000002</v>
      </c>
      <c r="I11" s="254">
        <v>4100.0320000000002</v>
      </c>
      <c r="N11" s="287"/>
    </row>
    <row r="12" spans="1:20" ht="33" customHeight="1">
      <c r="A12" s="23"/>
      <c r="B12" s="20" t="s">
        <v>46</v>
      </c>
      <c r="C12" s="254">
        <v>24777.363913699799</v>
      </c>
      <c r="D12" s="258">
        <v>19625.121678039501</v>
      </c>
      <c r="E12" s="258">
        <v>5152.2422356603001</v>
      </c>
      <c r="F12" s="37"/>
      <c r="G12" s="254">
        <v>14910.21</v>
      </c>
      <c r="H12" s="273">
        <v>11954.209000000001</v>
      </c>
      <c r="I12" s="273">
        <v>2956.0010000000002</v>
      </c>
      <c r="K12" s="288"/>
      <c r="L12" s="288"/>
      <c r="N12" s="287"/>
      <c r="O12" s="152"/>
    </row>
    <row r="13" spans="1:20" ht="33" customHeight="1">
      <c r="A13" s="37"/>
      <c r="B13" s="20" t="s">
        <v>47</v>
      </c>
      <c r="C13" s="254">
        <v>12834.4741467604</v>
      </c>
      <c r="D13" s="258">
        <v>10829.1262576682</v>
      </c>
      <c r="E13" s="258">
        <v>2005.3478890921499</v>
      </c>
      <c r="F13" s="37"/>
      <c r="G13" s="254">
        <v>6591.741</v>
      </c>
      <c r="H13" s="273">
        <v>5447.71</v>
      </c>
      <c r="I13" s="273">
        <v>1144.0309999999999</v>
      </c>
      <c r="K13" s="288"/>
      <c r="L13" s="288"/>
      <c r="N13" s="287"/>
      <c r="O13" s="152"/>
      <c r="P13" s="288"/>
      <c r="Q13" s="288"/>
      <c r="S13" s="288"/>
      <c r="T13" s="288"/>
    </row>
    <row r="14" spans="1:20" ht="9" customHeight="1">
      <c r="A14" s="37"/>
      <c r="B14" s="37"/>
      <c r="C14" s="256"/>
      <c r="D14" s="257"/>
      <c r="E14" s="257"/>
      <c r="F14" s="37"/>
      <c r="G14" s="256"/>
      <c r="H14" s="257"/>
      <c r="I14" s="257"/>
    </row>
    <row r="15" spans="1:20" ht="30" customHeight="1">
      <c r="A15" s="420" t="s">
        <v>48</v>
      </c>
      <c r="B15" s="420"/>
      <c r="C15" s="254">
        <v>203862.28693953899</v>
      </c>
      <c r="D15" s="254">
        <v>167173.654890832</v>
      </c>
      <c r="E15" s="254">
        <v>36688.632048707703</v>
      </c>
      <c r="F15" s="16"/>
      <c r="G15" s="254">
        <v>268351.16100000002</v>
      </c>
      <c r="H15" s="254">
        <v>219651.64499999999</v>
      </c>
      <c r="I15" s="254">
        <v>48699.516000000003</v>
      </c>
      <c r="N15" s="287"/>
    </row>
    <row r="16" spans="1:20" ht="33" customHeight="1">
      <c r="A16" s="23"/>
      <c r="B16" s="20" t="s">
        <v>49</v>
      </c>
      <c r="C16" s="254">
        <v>132226.48708630001</v>
      </c>
      <c r="D16" s="258">
        <v>105959.02041462201</v>
      </c>
      <c r="E16" s="258">
        <v>26267.466671677699</v>
      </c>
      <c r="F16" s="37"/>
      <c r="G16" s="254">
        <v>175952.304</v>
      </c>
      <c r="H16" s="273">
        <v>140067.44</v>
      </c>
      <c r="I16" s="273">
        <v>35884.864000000001</v>
      </c>
      <c r="K16" s="288"/>
      <c r="L16" s="288"/>
      <c r="N16" s="287"/>
      <c r="P16" s="288"/>
      <c r="Q16" s="288"/>
      <c r="S16" s="288"/>
      <c r="T16" s="288"/>
    </row>
    <row r="17" spans="1:20" ht="33" customHeight="1">
      <c r="A17" s="37"/>
      <c r="B17" s="20" t="s">
        <v>50</v>
      </c>
      <c r="C17" s="254">
        <v>71635.799853239601</v>
      </c>
      <c r="D17" s="258">
        <v>61214.634476209598</v>
      </c>
      <c r="E17" s="258">
        <v>10421.16537703</v>
      </c>
      <c r="F17" s="37"/>
      <c r="G17" s="254">
        <v>92398.857000000004</v>
      </c>
      <c r="H17" s="273">
        <v>79584.205000000002</v>
      </c>
      <c r="I17" s="273">
        <v>12814.652</v>
      </c>
      <c r="K17" s="288"/>
      <c r="L17" s="288"/>
      <c r="N17" s="287"/>
      <c r="P17" s="288"/>
      <c r="Q17" s="288"/>
      <c r="S17" s="288"/>
      <c r="T17" s="288"/>
    </row>
    <row r="18" spans="1:20" ht="9" customHeight="1">
      <c r="A18" s="259"/>
      <c r="B18" s="40"/>
      <c r="C18" s="260"/>
      <c r="D18" s="261"/>
      <c r="E18" s="260"/>
      <c r="F18" s="260"/>
      <c r="G18" s="262"/>
      <c r="H18" s="263"/>
      <c r="I18" s="263"/>
    </row>
    <row r="19" spans="1:20" ht="15" customHeight="1">
      <c r="A19" s="4"/>
      <c r="B19" s="4"/>
      <c r="C19" s="4"/>
      <c r="D19" s="44"/>
      <c r="E19" s="4"/>
      <c r="F19" s="4"/>
      <c r="G19" s="154"/>
      <c r="H19" s="5"/>
      <c r="I19" s="5"/>
    </row>
    <row r="20" spans="1:20" ht="15" customHeight="1">
      <c r="A20" s="4"/>
      <c r="B20" s="4"/>
      <c r="C20" s="4"/>
      <c r="D20" s="44"/>
      <c r="E20" s="4"/>
      <c r="F20" s="4"/>
      <c r="G20" s="154"/>
      <c r="H20" s="5"/>
      <c r="I20" s="5"/>
    </row>
    <row r="21" spans="1:20" ht="15" customHeight="1">
      <c r="A21" s="427" t="s">
        <v>51</v>
      </c>
      <c r="B21" s="427"/>
      <c r="C21" s="427"/>
      <c r="D21" s="427"/>
      <c r="E21" s="427"/>
      <c r="F21" s="427"/>
      <c r="G21" s="428"/>
      <c r="H21" s="429"/>
      <c r="I21" s="429"/>
    </row>
    <row r="22" spans="1:20" ht="15" customHeight="1">
      <c r="A22" s="424" t="s">
        <v>52</v>
      </c>
      <c r="B22" s="424"/>
      <c r="C22" s="424"/>
      <c r="D22" s="424"/>
      <c r="E22" s="424"/>
      <c r="F22" s="424"/>
      <c r="G22" s="425"/>
      <c r="H22" s="417"/>
      <c r="I22" s="417"/>
    </row>
    <row r="23" spans="1:20" ht="7.5" customHeight="1">
      <c r="A23" s="247"/>
      <c r="B23" s="248"/>
      <c r="C23" s="248"/>
      <c r="D23" s="248"/>
      <c r="E23" s="248"/>
      <c r="F23" s="248"/>
      <c r="G23" s="264"/>
      <c r="H23" s="265"/>
      <c r="I23" s="265"/>
    </row>
    <row r="24" spans="1:20" ht="20.25" customHeight="1">
      <c r="A24" s="421"/>
      <c r="B24" s="421"/>
      <c r="C24" s="408">
        <v>2023</v>
      </c>
      <c r="D24" s="408"/>
      <c r="E24" s="408"/>
      <c r="F24" s="77"/>
      <c r="G24" s="408">
        <v>2024</v>
      </c>
      <c r="H24" s="408"/>
      <c r="I24" s="408"/>
    </row>
    <row r="25" spans="1:20" ht="20.25" customHeight="1">
      <c r="A25" s="422"/>
      <c r="B25" s="422"/>
      <c r="C25" s="426" t="s">
        <v>17</v>
      </c>
      <c r="D25" s="426"/>
      <c r="E25" s="426"/>
      <c r="F25" s="72"/>
      <c r="G25" s="426" t="s">
        <v>17</v>
      </c>
      <c r="H25" s="426"/>
      <c r="I25" s="426"/>
    </row>
    <row r="26" spans="1:20" ht="45" customHeight="1">
      <c r="A26" s="423"/>
      <c r="B26" s="423"/>
      <c r="C26" s="79" t="s">
        <v>41</v>
      </c>
      <c r="D26" s="79" t="s">
        <v>42</v>
      </c>
      <c r="E26" s="79" t="s">
        <v>43</v>
      </c>
      <c r="F26" s="207"/>
      <c r="G26" s="266" t="s">
        <v>41</v>
      </c>
      <c r="H26" s="266" t="s">
        <v>42</v>
      </c>
      <c r="I26" s="266" t="s">
        <v>43</v>
      </c>
    </row>
    <row r="27" spans="1:20" ht="15" customHeight="1">
      <c r="A27" s="141"/>
      <c r="B27" s="142"/>
      <c r="C27" s="142"/>
      <c r="D27" s="23"/>
      <c r="E27" s="142"/>
      <c r="F27" s="142"/>
      <c r="G27" s="267"/>
      <c r="H27" s="268"/>
      <c r="I27" s="268"/>
    </row>
    <row r="28" spans="1:20" ht="45" customHeight="1">
      <c r="A28" s="420" t="s">
        <v>53</v>
      </c>
      <c r="B28" s="420"/>
      <c r="C28" s="269">
        <v>2.4458886701160698</v>
      </c>
      <c r="D28" s="269">
        <v>2.4600608728460398</v>
      </c>
      <c r="E28" s="269">
        <v>2.3637241272001002</v>
      </c>
      <c r="F28" s="16"/>
      <c r="G28" s="270">
        <v>2.4920584396732304</v>
      </c>
      <c r="H28" s="271">
        <v>2.4638385752062741</v>
      </c>
      <c r="I28" s="271">
        <v>2.6639649953752151</v>
      </c>
      <c r="N28" s="287"/>
      <c r="O28" s="289"/>
    </row>
    <row r="29" spans="1:20" ht="48" customHeight="1">
      <c r="A29" s="16"/>
      <c r="B29" s="20" t="s">
        <v>54</v>
      </c>
      <c r="C29" s="255">
        <v>84470.274000000005</v>
      </c>
      <c r="D29" s="258">
        <v>72043.760733877803</v>
      </c>
      <c r="E29" s="258">
        <v>12426.5132661222</v>
      </c>
      <c r="F29" s="37"/>
      <c r="G29" s="272">
        <v>98990.597999999998</v>
      </c>
      <c r="H29" s="273">
        <v>85031.914999999994</v>
      </c>
      <c r="I29" s="273">
        <v>13958.683000000001</v>
      </c>
      <c r="K29" s="152"/>
      <c r="L29" s="152"/>
    </row>
    <row r="30" spans="1:20" ht="33" customHeight="1">
      <c r="A30" s="37"/>
      <c r="B30" s="20" t="s">
        <v>55</v>
      </c>
      <c r="C30" s="255">
        <v>206604.8861382</v>
      </c>
      <c r="D30" s="274">
        <v>177232.03691409499</v>
      </c>
      <c r="E30" s="274">
        <v>29372.849224105201</v>
      </c>
      <c r="F30" s="37"/>
      <c r="G30" s="272">
        <v>246690.3551942</v>
      </c>
      <c r="H30" s="273">
        <v>209504.912300661</v>
      </c>
      <c r="I30" s="273">
        <v>37185.442893539097</v>
      </c>
      <c r="K30" s="288"/>
      <c r="L30" s="288"/>
    </row>
    <row r="31" spans="1:20" ht="9" customHeight="1">
      <c r="A31" s="275"/>
      <c r="B31" s="40"/>
      <c r="C31" s="276"/>
      <c r="D31" s="277"/>
      <c r="E31" s="277"/>
      <c r="F31" s="275"/>
      <c r="G31" s="278"/>
      <c r="H31" s="279"/>
      <c r="I31" s="279"/>
      <c r="K31" s="288"/>
      <c r="L31" s="288"/>
    </row>
    <row r="32" spans="1:20" ht="15" customHeight="1">
      <c r="A32" s="280"/>
      <c r="B32" s="280"/>
      <c r="C32" s="280"/>
      <c r="D32" s="280"/>
      <c r="E32" s="280"/>
      <c r="F32" s="280"/>
      <c r="G32" s="281"/>
      <c r="H32" s="282"/>
      <c r="I32" s="282"/>
    </row>
    <row r="33" spans="1:9">
      <c r="A33" s="4"/>
      <c r="B33" s="4"/>
      <c r="C33" s="4"/>
      <c r="D33" s="4"/>
      <c r="E33" s="4"/>
      <c r="F33" s="4"/>
      <c r="G33" s="283"/>
      <c r="H33" s="284"/>
      <c r="I33" s="284"/>
    </row>
    <row r="34" spans="1:9">
      <c r="G34" s="285"/>
    </row>
    <row r="35" spans="1:9">
      <c r="G35" s="286"/>
    </row>
    <row r="43" spans="1:9" ht="15">
      <c r="D43" s="153"/>
    </row>
    <row r="45" spans="1:9" ht="15">
      <c r="D45" s="153"/>
    </row>
    <row r="46" spans="1:9" ht="15">
      <c r="D46" s="153"/>
    </row>
    <row r="47" spans="1:9" ht="15">
      <c r="D47" s="153"/>
    </row>
    <row r="48" spans="1:9" ht="15">
      <c r="D48" s="153"/>
    </row>
  </sheetData>
  <sheetProtection selectLockedCells="1" selectUnlockedCells="1"/>
  <mergeCells count="19">
    <mergeCell ref="A1:I1"/>
    <mergeCell ref="A2:I2"/>
    <mergeCell ref="C4:E4"/>
    <mergeCell ref="G4:I4"/>
    <mergeCell ref="C5:E5"/>
    <mergeCell ref="G5:I5"/>
    <mergeCell ref="A28:B28"/>
    <mergeCell ref="A24:B26"/>
    <mergeCell ref="A4:B7"/>
    <mergeCell ref="A22:I22"/>
    <mergeCell ref="C24:E24"/>
    <mergeCell ref="G24:I24"/>
    <mergeCell ref="C25:E25"/>
    <mergeCell ref="G25:I25"/>
    <mergeCell ref="G7:I7"/>
    <mergeCell ref="A9:B9"/>
    <mergeCell ref="A11:B11"/>
    <mergeCell ref="A15:B15"/>
    <mergeCell ref="A21:I21"/>
  </mergeCells>
  <printOptions horizontalCentered="1"/>
  <pageMargins left="0.39305555555555599" right="0.196527777777778" top="0.75138888888888899" bottom="0.75138888888888899" header="0.31041666666666701" footer="0.31041666666666701"/>
  <pageSetup paperSize="9" orientation="portrait" r:id="rId1"/>
  <headerFooter>
    <oddFooter>&amp;C&amp;"arial"&amp;10 29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44C7BA"/>
  </sheetPr>
  <dimension ref="A1:Q23"/>
  <sheetViews>
    <sheetView view="pageBreakPreview" zoomScale="80" zoomScaleNormal="115" workbookViewId="0">
      <selection activeCell="B8" sqref="B8"/>
    </sheetView>
  </sheetViews>
  <sheetFormatPr defaultColWidth="9.140625" defaultRowHeight="14.25"/>
  <cols>
    <col min="1" max="1" width="41.42578125" style="212" customWidth="1"/>
    <col min="2" max="2" width="12.7109375" style="212" customWidth="1"/>
    <col min="3" max="3" width="12.7109375" style="210" customWidth="1"/>
    <col min="4" max="5" width="11.7109375" style="210" customWidth="1"/>
    <col min="6" max="6" width="9.7109375" style="213"/>
    <col min="7" max="7" width="9.7109375" style="213" customWidth="1"/>
    <col min="8" max="10" width="9.140625" style="213"/>
    <col min="11" max="11" width="9.85546875" style="213" customWidth="1"/>
    <col min="12" max="13" width="9.140625" style="212"/>
    <col min="14" max="14" width="9.140625" style="213"/>
    <col min="15" max="15" width="9.85546875" style="213" customWidth="1"/>
    <col min="16" max="16384" width="9.140625" style="212"/>
  </cols>
  <sheetData>
    <row r="1" spans="1:17" ht="15" customHeight="1">
      <c r="A1" s="418" t="s">
        <v>56</v>
      </c>
      <c r="B1" s="418"/>
      <c r="C1" s="434"/>
      <c r="D1" s="434"/>
      <c r="E1" s="434"/>
    </row>
    <row r="2" spans="1:17" ht="15" customHeight="1">
      <c r="A2" s="416" t="s">
        <v>57</v>
      </c>
      <c r="B2" s="416"/>
      <c r="C2" s="435"/>
      <c r="D2" s="435"/>
      <c r="E2" s="435"/>
    </row>
    <row r="3" spans="1:17" ht="7.5" customHeight="1">
      <c r="A3" s="214"/>
      <c r="B3" s="215"/>
      <c r="C3" s="216"/>
      <c r="D3" s="216"/>
      <c r="E3" s="216"/>
    </row>
    <row r="4" spans="1:17" ht="30" customHeight="1">
      <c r="A4" s="396" t="s">
        <v>58</v>
      </c>
      <c r="B4" s="396" t="s">
        <v>59</v>
      </c>
      <c r="C4" s="396"/>
      <c r="D4" s="396" t="s">
        <v>60</v>
      </c>
      <c r="E4" s="396"/>
    </row>
    <row r="5" spans="1:17" ht="22.5" customHeight="1">
      <c r="A5" s="397"/>
      <c r="B5" s="409"/>
      <c r="C5" s="409"/>
      <c r="D5" s="409"/>
      <c r="E5" s="409"/>
    </row>
    <row r="6" spans="1:17" ht="22.5" customHeight="1">
      <c r="A6" s="398"/>
      <c r="B6" s="217">
        <v>2023</v>
      </c>
      <c r="C6" s="217">
        <v>2024</v>
      </c>
      <c r="D6" s="217">
        <v>2023</v>
      </c>
      <c r="E6" s="217">
        <v>2024</v>
      </c>
    </row>
    <row r="7" spans="1:17" ht="22.5" customHeight="1">
      <c r="A7" s="218"/>
      <c r="B7" s="219"/>
      <c r="C7" s="220"/>
      <c r="D7" s="78"/>
      <c r="E7" s="78"/>
    </row>
    <row r="8" spans="1:17" ht="45" customHeight="1">
      <c r="A8" s="45" t="s">
        <v>61</v>
      </c>
      <c r="B8" s="221">
        <v>78676422</v>
      </c>
      <c r="C8" s="221">
        <v>98446228.494785503</v>
      </c>
      <c r="D8" s="83">
        <v>92.6</v>
      </c>
      <c r="E8" s="222">
        <v>92.3</v>
      </c>
      <c r="F8" s="223"/>
      <c r="G8" s="223"/>
    </row>
    <row r="9" spans="1:17" ht="45" customHeight="1">
      <c r="A9" s="85" t="s">
        <v>62</v>
      </c>
      <c r="B9" s="224">
        <v>30842715</v>
      </c>
      <c r="C9" s="224">
        <v>39910477.022300899</v>
      </c>
      <c r="D9" s="225">
        <v>36.299999999999997</v>
      </c>
      <c r="E9" s="225">
        <v>37.4</v>
      </c>
      <c r="F9" s="226"/>
      <c r="G9" s="226"/>
      <c r="I9" s="243"/>
      <c r="J9" s="244"/>
      <c r="K9" s="244"/>
      <c r="L9" s="43"/>
      <c r="N9" s="243"/>
      <c r="O9" s="244"/>
      <c r="P9" s="244"/>
      <c r="Q9" s="43"/>
    </row>
    <row r="10" spans="1:17" ht="45" customHeight="1">
      <c r="A10" s="85" t="s">
        <v>63</v>
      </c>
      <c r="B10" s="224">
        <v>11226727</v>
      </c>
      <c r="C10" s="224">
        <v>13507889.705933999</v>
      </c>
      <c r="D10" s="225">
        <v>13.2</v>
      </c>
      <c r="E10" s="225">
        <v>12.7</v>
      </c>
      <c r="F10" s="226"/>
      <c r="G10" s="226"/>
      <c r="I10" s="243"/>
      <c r="J10" s="244"/>
      <c r="K10" s="244"/>
      <c r="L10" s="43"/>
      <c r="N10" s="243"/>
      <c r="O10" s="244"/>
      <c r="P10" s="244"/>
      <c r="Q10" s="43"/>
    </row>
    <row r="11" spans="1:17" ht="45" customHeight="1">
      <c r="A11" s="227" t="s">
        <v>64</v>
      </c>
      <c r="B11" s="224">
        <v>5691081</v>
      </c>
      <c r="C11" s="224">
        <v>7187187.2960878499</v>
      </c>
      <c r="D11" s="225">
        <v>6.7</v>
      </c>
      <c r="E11" s="225">
        <v>6.7</v>
      </c>
      <c r="F11" s="226"/>
      <c r="G11" s="226"/>
      <c r="I11" s="243"/>
      <c r="J11" s="244"/>
      <c r="K11" s="244"/>
      <c r="L11" s="43"/>
      <c r="N11" s="243"/>
      <c r="O11" s="244"/>
      <c r="P11" s="244"/>
      <c r="Q11" s="43"/>
    </row>
    <row r="12" spans="1:17" ht="45" customHeight="1">
      <c r="A12" s="227" t="s">
        <v>65</v>
      </c>
      <c r="B12" s="224">
        <v>13802774</v>
      </c>
      <c r="C12" s="224">
        <v>17342497.816896901</v>
      </c>
      <c r="D12" s="225">
        <v>16.3</v>
      </c>
      <c r="E12" s="225">
        <v>16.2</v>
      </c>
      <c r="F12" s="226"/>
      <c r="G12" s="226"/>
      <c r="I12" s="243"/>
      <c r="J12" s="244"/>
      <c r="K12" s="244"/>
      <c r="L12" s="43"/>
      <c r="N12" s="243"/>
      <c r="O12" s="244"/>
      <c r="P12" s="244"/>
      <c r="Q12" s="43"/>
    </row>
    <row r="13" spans="1:17" ht="45" customHeight="1">
      <c r="A13" s="227" t="s">
        <v>66</v>
      </c>
      <c r="B13" s="224">
        <v>10653466</v>
      </c>
      <c r="C13" s="224">
        <v>11914438.780016899</v>
      </c>
      <c r="D13" s="225">
        <v>12.5</v>
      </c>
      <c r="E13" s="225">
        <v>11.2</v>
      </c>
      <c r="F13" s="226"/>
      <c r="G13" s="226"/>
      <c r="I13" s="243"/>
      <c r="J13" s="244"/>
      <c r="K13" s="244"/>
      <c r="L13" s="43"/>
      <c r="N13" s="243"/>
      <c r="O13" s="244"/>
      <c r="P13" s="244"/>
      <c r="Q13" s="43"/>
    </row>
    <row r="14" spans="1:17" ht="67.5" customHeight="1">
      <c r="A14" s="227" t="s">
        <v>67</v>
      </c>
      <c r="B14" s="224">
        <v>3126434</v>
      </c>
      <c r="C14" s="224">
        <v>4147411.1212065802</v>
      </c>
      <c r="D14" s="225">
        <v>3.7</v>
      </c>
      <c r="E14" s="225">
        <v>3.9</v>
      </c>
      <c r="F14" s="226"/>
      <c r="G14" s="226"/>
      <c r="I14" s="243"/>
      <c r="J14" s="244"/>
      <c r="K14" s="244"/>
      <c r="L14" s="43"/>
      <c r="N14" s="243"/>
      <c r="O14" s="244"/>
      <c r="P14" s="244"/>
      <c r="Q14" s="43"/>
    </row>
    <row r="15" spans="1:17" ht="45" customHeight="1">
      <c r="A15" s="85" t="s">
        <v>68</v>
      </c>
      <c r="B15" s="224">
        <v>3333225</v>
      </c>
      <c r="C15" s="224">
        <v>4436326.7523423396</v>
      </c>
      <c r="D15" s="225">
        <v>3.9</v>
      </c>
      <c r="E15" s="225">
        <v>4.2</v>
      </c>
      <c r="F15" s="226"/>
      <c r="G15" s="226"/>
      <c r="I15" s="243"/>
      <c r="J15" s="244"/>
      <c r="K15" s="244"/>
      <c r="L15" s="43"/>
      <c r="N15" s="243"/>
      <c r="O15" s="244"/>
      <c r="P15" s="244"/>
      <c r="Q15" s="43"/>
    </row>
    <row r="16" spans="1:17" ht="45" customHeight="1">
      <c r="A16" s="45" t="s">
        <v>69</v>
      </c>
      <c r="B16" s="221">
        <v>6255703</v>
      </c>
      <c r="C16" s="221">
        <v>8299882.5551042799</v>
      </c>
      <c r="D16" s="83">
        <v>7.4</v>
      </c>
      <c r="E16" s="228">
        <v>7.7</v>
      </c>
      <c r="F16" s="223"/>
      <c r="G16" s="223"/>
      <c r="I16" s="243"/>
      <c r="J16" s="244"/>
      <c r="K16" s="244"/>
      <c r="L16" s="43"/>
      <c r="N16" s="243"/>
      <c r="O16" s="244"/>
      <c r="P16" s="244"/>
      <c r="Q16" s="43"/>
    </row>
    <row r="17" spans="1:5" ht="9" customHeight="1">
      <c r="A17" s="218"/>
      <c r="B17" s="229"/>
      <c r="C17" s="230"/>
      <c r="D17" s="231"/>
      <c r="E17" s="232"/>
    </row>
    <row r="18" spans="1:5" ht="15" customHeight="1">
      <c r="A18" s="7"/>
      <c r="B18" s="233"/>
      <c r="C18" s="233"/>
      <c r="D18" s="234"/>
      <c r="E18" s="235"/>
    </row>
    <row r="19" spans="1:5" ht="45" customHeight="1">
      <c r="A19" s="88" t="s">
        <v>70</v>
      </c>
      <c r="B19" s="236">
        <v>84932125</v>
      </c>
      <c r="C19" s="236">
        <v>106746111.04989</v>
      </c>
      <c r="D19" s="237">
        <v>100</v>
      </c>
      <c r="E19" s="238">
        <v>100</v>
      </c>
    </row>
    <row r="20" spans="1:5">
      <c r="A20" s="239"/>
      <c r="B20" s="239"/>
      <c r="C20" s="208"/>
      <c r="D20" s="208"/>
      <c r="E20" s="208"/>
    </row>
    <row r="21" spans="1:5">
      <c r="C21" s="240"/>
    </row>
    <row r="22" spans="1:5" ht="15">
      <c r="B22" s="241"/>
    </row>
    <row r="23" spans="1:5">
      <c r="E23" s="242"/>
    </row>
  </sheetData>
  <sheetProtection algorithmName="SHA-512" hashValue="zLCw8Avwsk27WDbxR6h/za/t3nHcl+KrbsRKMAXkeSNOIeM0kgGPrqdzPVn+GWqvCgIzpYlzmoVr/zv85s/I/Q==" saltValue="GSP8n23ttH9ZCt+gxyqkkQ==" spinCount="100000" sheet="1" objects="1" scenarios="1" selectLockedCells="1" selectUnlockedCells="1"/>
  <mergeCells count="5">
    <mergeCell ref="A1:E1"/>
    <mergeCell ref="A2:E2"/>
    <mergeCell ref="A4:A6"/>
    <mergeCell ref="B4:C5"/>
    <mergeCell ref="D4:E5"/>
  </mergeCells>
  <printOptions horizontalCentered="1"/>
  <pageMargins left="0.196527777777778" right="0.39305555555555599" top="0.75138888888888899" bottom="0.75138888888888899" header="0.31041666666666701" footer="0.31041666666666701"/>
  <pageSetup paperSize="9" orientation="portrait" r:id="rId1"/>
  <headerFooter>
    <oddFooter>&amp;C&amp;"arial"&amp;10 30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44C7BA"/>
  </sheetPr>
  <dimension ref="A1:K19"/>
  <sheetViews>
    <sheetView view="pageBreakPreview" zoomScale="70" zoomScaleNormal="100" workbookViewId="0">
      <selection activeCell="D13" sqref="D13"/>
    </sheetView>
  </sheetViews>
  <sheetFormatPr defaultColWidth="9.140625" defaultRowHeight="14.25"/>
  <cols>
    <col min="1" max="1" width="16.7109375" style="106" customWidth="1"/>
    <col min="2" max="2" width="11.7109375" style="106" customWidth="1"/>
    <col min="3" max="6" width="16.7109375" style="106" customWidth="1"/>
    <col min="7" max="7" width="9.140625" style="2"/>
    <col min="8" max="9" width="9.140625" style="197"/>
    <col min="10" max="11" width="10.7109375" style="197" customWidth="1"/>
    <col min="12" max="16384" width="9.140625" style="197"/>
  </cols>
  <sheetData>
    <row r="1" spans="1:11" ht="15" customHeight="1">
      <c r="A1" s="436" t="s">
        <v>71</v>
      </c>
      <c r="B1" s="436"/>
      <c r="C1" s="436"/>
      <c r="D1" s="436"/>
      <c r="E1" s="436"/>
      <c r="F1" s="436"/>
      <c r="G1" s="4"/>
    </row>
    <row r="2" spans="1:11" ht="15" customHeight="1">
      <c r="A2" s="437" t="s">
        <v>72</v>
      </c>
      <c r="B2" s="437"/>
      <c r="C2" s="437"/>
      <c r="D2" s="437"/>
      <c r="E2" s="437"/>
      <c r="F2" s="437"/>
    </row>
    <row r="3" spans="1:11" ht="7.5" customHeight="1">
      <c r="A3" s="198"/>
      <c r="B3" s="199"/>
      <c r="C3" s="199"/>
      <c r="D3" s="199"/>
      <c r="E3" s="199"/>
      <c r="F3" s="199"/>
    </row>
    <row r="4" spans="1:11" ht="60" customHeight="1">
      <c r="A4" s="396" t="s">
        <v>73</v>
      </c>
      <c r="B4" s="396" t="s">
        <v>74</v>
      </c>
      <c r="C4" s="396" t="s">
        <v>75</v>
      </c>
      <c r="D4" s="396"/>
      <c r="E4" s="396"/>
      <c r="F4" s="396"/>
      <c r="G4" s="4"/>
      <c r="J4" s="97"/>
    </row>
    <row r="5" spans="1:11" ht="20.100000000000001" customHeight="1">
      <c r="A5" s="398"/>
      <c r="B5" s="398"/>
      <c r="C5" s="398"/>
      <c r="D5" s="398"/>
      <c r="E5" s="398"/>
      <c r="F5" s="398"/>
      <c r="G5" s="4"/>
    </row>
    <row r="6" spans="1:11" s="106" customFormat="1" ht="9" customHeight="1">
      <c r="A6" s="200"/>
      <c r="B6" s="200"/>
      <c r="C6" s="200"/>
      <c r="D6" s="200"/>
      <c r="E6" s="200"/>
      <c r="F6" s="200"/>
      <c r="G6" s="154"/>
    </row>
    <row r="7" spans="1:11" ht="60" customHeight="1">
      <c r="A7" s="201" t="s">
        <v>76</v>
      </c>
      <c r="B7" s="19">
        <v>34.6</v>
      </c>
      <c r="C7" s="201" t="s">
        <v>76</v>
      </c>
      <c r="D7" s="201" t="s">
        <v>77</v>
      </c>
      <c r="E7" s="201" t="s">
        <v>62</v>
      </c>
      <c r="F7" s="201" t="s">
        <v>78</v>
      </c>
      <c r="G7" s="202"/>
      <c r="H7" s="2"/>
      <c r="I7" s="2"/>
      <c r="J7" s="100"/>
      <c r="K7" s="100"/>
    </row>
    <row r="8" spans="1:11" ht="60" customHeight="1">
      <c r="A8" s="201" t="s">
        <v>62</v>
      </c>
      <c r="B8" s="203">
        <v>27.6</v>
      </c>
      <c r="C8" s="201" t="s">
        <v>62</v>
      </c>
      <c r="D8" s="201" t="s">
        <v>77</v>
      </c>
      <c r="E8" s="201" t="s">
        <v>78</v>
      </c>
      <c r="F8" s="201" t="s">
        <v>76</v>
      </c>
      <c r="G8" s="202"/>
      <c r="H8" s="2"/>
      <c r="I8" s="2"/>
      <c r="J8" s="100"/>
      <c r="K8" s="100"/>
    </row>
    <row r="9" spans="1:11" ht="75" customHeight="1">
      <c r="A9" s="201" t="s">
        <v>79</v>
      </c>
      <c r="B9" s="19">
        <v>14.6</v>
      </c>
      <c r="C9" s="201" t="s">
        <v>78</v>
      </c>
      <c r="D9" s="201" t="s">
        <v>77</v>
      </c>
      <c r="E9" s="201" t="s">
        <v>62</v>
      </c>
      <c r="F9" s="201" t="s">
        <v>80</v>
      </c>
      <c r="G9" s="202"/>
      <c r="H9" s="2"/>
      <c r="I9" s="2"/>
      <c r="J9" s="100"/>
      <c r="K9" s="100"/>
    </row>
    <row r="10" spans="1:11" ht="60" customHeight="1">
      <c r="A10" s="201" t="s">
        <v>81</v>
      </c>
      <c r="B10" s="19">
        <v>10.7</v>
      </c>
      <c r="C10" s="201" t="s">
        <v>77</v>
      </c>
      <c r="D10" s="201" t="s">
        <v>78</v>
      </c>
      <c r="E10" s="201" t="s">
        <v>62</v>
      </c>
      <c r="F10" s="201" t="s">
        <v>76</v>
      </c>
      <c r="G10" s="202"/>
      <c r="H10" s="2"/>
      <c r="I10" s="2"/>
      <c r="J10" s="100"/>
      <c r="K10" s="100"/>
    </row>
    <row r="11" spans="1:11" ht="90" customHeight="1">
      <c r="A11" s="201" t="s">
        <v>82</v>
      </c>
      <c r="B11" s="19">
        <v>5.7</v>
      </c>
      <c r="C11" s="201" t="s">
        <v>77</v>
      </c>
      <c r="D11" s="201" t="s">
        <v>62</v>
      </c>
      <c r="E11" s="201" t="s">
        <v>78</v>
      </c>
      <c r="F11" s="201" t="s">
        <v>83</v>
      </c>
      <c r="G11" s="202"/>
      <c r="H11" s="2"/>
      <c r="I11" s="2"/>
      <c r="J11" s="100"/>
      <c r="K11" s="100"/>
    </row>
    <row r="12" spans="1:11" ht="75" customHeight="1">
      <c r="A12" s="201" t="s">
        <v>84</v>
      </c>
      <c r="B12" s="19">
        <v>4.5</v>
      </c>
      <c r="C12" s="201" t="s">
        <v>85</v>
      </c>
      <c r="D12" s="201" t="s">
        <v>77</v>
      </c>
      <c r="E12" s="201" t="s">
        <v>62</v>
      </c>
      <c r="F12" s="201" t="s">
        <v>78</v>
      </c>
      <c r="G12" s="202"/>
      <c r="H12" s="2"/>
      <c r="I12" s="2"/>
      <c r="J12" s="100"/>
      <c r="K12" s="100"/>
    </row>
    <row r="13" spans="1:11" ht="90" customHeight="1">
      <c r="A13" s="201" t="s">
        <v>86</v>
      </c>
      <c r="B13" s="19">
        <v>1.5</v>
      </c>
      <c r="C13" s="201" t="s">
        <v>87</v>
      </c>
      <c r="D13" s="201" t="s">
        <v>77</v>
      </c>
      <c r="E13" s="201" t="s">
        <v>62</v>
      </c>
      <c r="F13" s="201" t="s">
        <v>88</v>
      </c>
      <c r="G13" s="202"/>
      <c r="H13" s="2"/>
      <c r="I13" s="2"/>
      <c r="J13" s="100"/>
      <c r="K13" s="100"/>
    </row>
    <row r="14" spans="1:11" ht="105" customHeight="1">
      <c r="A14" s="201" t="s">
        <v>89</v>
      </c>
      <c r="B14" s="19">
        <v>0.8</v>
      </c>
      <c r="C14" s="201" t="s">
        <v>77</v>
      </c>
      <c r="D14" s="201" t="s">
        <v>90</v>
      </c>
      <c r="E14" s="201" t="s">
        <v>62</v>
      </c>
      <c r="F14" s="201" t="s">
        <v>91</v>
      </c>
      <c r="G14" s="202"/>
      <c r="H14" s="2"/>
      <c r="I14" s="2"/>
      <c r="J14" s="100"/>
      <c r="K14" s="100"/>
    </row>
    <row r="15" spans="1:11" ht="39" customHeight="1">
      <c r="A15" s="204" t="s">
        <v>92</v>
      </c>
      <c r="B15" s="205">
        <f>SUM(B7:B14)</f>
        <v>100</v>
      </c>
      <c r="C15" s="206"/>
      <c r="D15" s="207"/>
      <c r="E15" s="206"/>
      <c r="F15" s="206"/>
      <c r="G15" s="4"/>
    </row>
    <row r="16" spans="1:11">
      <c r="A16" s="105"/>
      <c r="B16" s="105"/>
      <c r="D16" s="208"/>
      <c r="E16" s="105"/>
      <c r="F16" s="105"/>
    </row>
    <row r="17" spans="1:4" ht="15">
      <c r="C17" s="209"/>
      <c r="D17" s="210"/>
    </row>
    <row r="18" spans="1:4">
      <c r="A18" s="211"/>
      <c r="D18" s="210"/>
    </row>
    <row r="19" spans="1:4">
      <c r="D19" s="210"/>
    </row>
  </sheetData>
  <mergeCells count="5">
    <mergeCell ref="A1:F1"/>
    <mergeCell ref="A2:F2"/>
    <mergeCell ref="A4:A5"/>
    <mergeCell ref="B4:B5"/>
    <mergeCell ref="C4:F5"/>
  </mergeCells>
  <printOptions horizontalCentered="1"/>
  <pageMargins left="0.39305555555555599" right="0.196527777777778" top="0.75138888888888899" bottom="0.5" header="0.31041666666666701" footer="0.31041666666666701"/>
  <pageSetup paperSize="9" scale="97" orientation="portrait" r:id="rId1"/>
  <headerFooter>
    <oddFooter>&amp;C&amp;"arial"&amp;10 31</oddFooter>
  </headerFooter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44C7BA"/>
  </sheetPr>
  <dimension ref="A1:K71"/>
  <sheetViews>
    <sheetView view="pageBreakPreview" zoomScale="75" zoomScaleNormal="100" workbookViewId="0">
      <selection activeCell="B1" sqref="B1:J1"/>
    </sheetView>
  </sheetViews>
  <sheetFormatPr defaultColWidth="9.140625" defaultRowHeight="14.25"/>
  <cols>
    <col min="1" max="1" width="6.140625" style="43" customWidth="1"/>
    <col min="2" max="2" width="13.7109375" style="43" customWidth="1"/>
    <col min="3" max="5" width="9.85546875" style="3" customWidth="1"/>
    <col min="6" max="6" width="2.7109375" style="5" customWidth="1"/>
    <col min="7" max="7" width="13.7109375" style="3" customWidth="1"/>
    <col min="8" max="10" width="9.85546875" style="3" customWidth="1"/>
    <col min="11" max="16384" width="9.140625" style="43"/>
  </cols>
  <sheetData>
    <row r="1" spans="1:11" ht="15" customHeight="1">
      <c r="B1" s="439" t="s">
        <v>93</v>
      </c>
      <c r="C1" s="440"/>
      <c r="D1" s="440"/>
      <c r="E1" s="440"/>
      <c r="F1" s="440"/>
      <c r="G1" s="440"/>
      <c r="H1" s="440"/>
      <c r="I1" s="440"/>
      <c r="J1" s="440"/>
      <c r="K1" s="194"/>
    </row>
    <row r="2" spans="1:11" ht="15" customHeight="1">
      <c r="B2" s="416" t="s">
        <v>94</v>
      </c>
      <c r="C2" s="435"/>
      <c r="D2" s="435"/>
      <c r="E2" s="435"/>
      <c r="F2" s="435"/>
      <c r="G2" s="435"/>
      <c r="H2" s="435"/>
      <c r="I2" s="435"/>
      <c r="J2" s="435"/>
      <c r="K2" s="195"/>
    </row>
    <row r="3" spans="1:11" ht="7.5" customHeight="1">
      <c r="A3" s="168"/>
      <c r="B3" s="168"/>
      <c r="C3" s="169"/>
      <c r="D3" s="169"/>
      <c r="E3" s="169"/>
      <c r="F3" s="90"/>
      <c r="G3" s="169"/>
      <c r="H3" s="90"/>
      <c r="I3" s="90"/>
      <c r="J3" s="169"/>
    </row>
    <row r="4" spans="1:11" ht="32.25" customHeight="1">
      <c r="A4" s="168"/>
      <c r="B4" s="441" t="s">
        <v>95</v>
      </c>
      <c r="C4" s="441" t="s">
        <v>96</v>
      </c>
      <c r="D4" s="443"/>
      <c r="E4" s="443"/>
      <c r="F4" s="76"/>
      <c r="G4" s="441" t="s">
        <v>95</v>
      </c>
      <c r="H4" s="441" t="s">
        <v>96</v>
      </c>
      <c r="I4" s="443"/>
      <c r="J4" s="443"/>
    </row>
    <row r="5" spans="1:11" ht="31.5" customHeight="1">
      <c r="A5" s="168"/>
      <c r="B5" s="442"/>
      <c r="C5" s="444"/>
      <c r="D5" s="444"/>
      <c r="E5" s="444"/>
      <c r="F5" s="76"/>
      <c r="G5" s="442"/>
      <c r="H5" s="444"/>
      <c r="I5" s="444"/>
      <c r="J5" s="444"/>
    </row>
    <row r="6" spans="1:11" ht="3" customHeight="1">
      <c r="A6" s="168"/>
      <c r="B6" s="183"/>
      <c r="C6" s="184"/>
      <c r="D6" s="184"/>
      <c r="E6" s="184"/>
      <c r="F6" s="76"/>
      <c r="G6" s="183"/>
      <c r="H6" s="184"/>
      <c r="I6" s="184"/>
      <c r="J6" s="184"/>
    </row>
    <row r="7" spans="1:11" ht="66.95" customHeight="1">
      <c r="A7" s="168"/>
      <c r="B7" s="185" t="s">
        <v>97</v>
      </c>
      <c r="C7" s="438" t="s">
        <v>98</v>
      </c>
      <c r="D7" s="438"/>
      <c r="E7" s="438"/>
      <c r="F7" s="186"/>
      <c r="G7" s="187" t="s">
        <v>99</v>
      </c>
      <c r="H7" s="438" t="s">
        <v>100</v>
      </c>
      <c r="I7" s="438"/>
      <c r="J7" s="438"/>
    </row>
    <row r="8" spans="1:11" ht="3" customHeight="1">
      <c r="B8" s="185"/>
      <c r="C8" s="186"/>
      <c r="D8" s="186"/>
      <c r="E8" s="186"/>
      <c r="F8" s="186"/>
      <c r="G8" s="187"/>
      <c r="H8" s="186"/>
      <c r="I8" s="186"/>
      <c r="J8" s="186"/>
    </row>
    <row r="9" spans="1:11" ht="3" customHeight="1">
      <c r="B9" s="188"/>
      <c r="C9" s="189"/>
      <c r="D9" s="189"/>
      <c r="E9" s="189"/>
      <c r="F9" s="186"/>
      <c r="G9" s="190"/>
      <c r="H9" s="189"/>
      <c r="I9" s="189"/>
      <c r="J9" s="189"/>
    </row>
    <row r="10" spans="1:11" ht="66.95" customHeight="1">
      <c r="B10" s="185" t="s">
        <v>101</v>
      </c>
      <c r="C10" s="438" t="s">
        <v>102</v>
      </c>
      <c r="D10" s="438"/>
      <c r="E10" s="438"/>
      <c r="F10" s="186"/>
      <c r="G10" s="187" t="s">
        <v>103</v>
      </c>
      <c r="H10" s="438" t="s">
        <v>104</v>
      </c>
      <c r="I10" s="438"/>
      <c r="J10" s="438"/>
    </row>
    <row r="11" spans="1:11" ht="3" customHeight="1">
      <c r="B11" s="185"/>
      <c r="C11" s="186"/>
      <c r="D11" s="186"/>
      <c r="E11" s="186"/>
      <c r="F11" s="186"/>
      <c r="G11" s="187"/>
      <c r="H11" s="186"/>
      <c r="I11" s="186"/>
      <c r="J11" s="186"/>
    </row>
    <row r="12" spans="1:11" ht="3" customHeight="1">
      <c r="B12" s="188"/>
      <c r="C12" s="189"/>
      <c r="D12" s="189"/>
      <c r="E12" s="189"/>
      <c r="F12" s="186"/>
      <c r="G12" s="190"/>
      <c r="H12" s="189"/>
      <c r="I12" s="189"/>
      <c r="J12" s="189"/>
    </row>
    <row r="13" spans="1:11" ht="80.099999999999994" customHeight="1">
      <c r="A13" s="44"/>
      <c r="B13" s="185" t="s">
        <v>105</v>
      </c>
      <c r="C13" s="438" t="s">
        <v>106</v>
      </c>
      <c r="D13" s="438"/>
      <c r="E13" s="438"/>
      <c r="F13" s="186"/>
      <c r="G13" s="187" t="s">
        <v>107</v>
      </c>
      <c r="H13" s="438" t="s">
        <v>108</v>
      </c>
      <c r="I13" s="438"/>
      <c r="J13" s="438"/>
    </row>
    <row r="14" spans="1:11" ht="3" customHeight="1">
      <c r="A14" s="44"/>
      <c r="B14" s="185"/>
      <c r="C14" s="186"/>
      <c r="D14" s="186"/>
      <c r="E14" s="186"/>
      <c r="F14" s="186"/>
      <c r="G14" s="187"/>
      <c r="H14" s="186"/>
      <c r="I14" s="186"/>
      <c r="J14" s="186"/>
    </row>
    <row r="15" spans="1:11" ht="3" customHeight="1">
      <c r="A15" s="44"/>
      <c r="B15" s="188"/>
      <c r="C15" s="189"/>
      <c r="D15" s="189"/>
      <c r="E15" s="189"/>
      <c r="F15" s="186"/>
      <c r="G15" s="190"/>
      <c r="H15" s="189"/>
      <c r="I15" s="189"/>
      <c r="J15" s="189"/>
    </row>
    <row r="16" spans="1:11" ht="80.099999999999994" customHeight="1">
      <c r="A16" s="44"/>
      <c r="B16" s="185" t="s">
        <v>109</v>
      </c>
      <c r="C16" s="438" t="s">
        <v>110</v>
      </c>
      <c r="D16" s="438"/>
      <c r="E16" s="438"/>
      <c r="F16" s="186"/>
      <c r="G16" s="187" t="s">
        <v>111</v>
      </c>
      <c r="H16" s="438" t="s">
        <v>112</v>
      </c>
      <c r="I16" s="438"/>
      <c r="J16" s="438"/>
    </row>
    <row r="17" spans="1:10" ht="3" customHeight="1">
      <c r="A17" s="44"/>
      <c r="B17" s="191"/>
      <c r="C17" s="192"/>
      <c r="D17" s="192"/>
      <c r="E17" s="192"/>
      <c r="F17" s="186"/>
      <c r="G17" s="193"/>
      <c r="H17" s="192"/>
      <c r="I17" s="192"/>
      <c r="J17" s="192"/>
    </row>
    <row r="18" spans="1:10" ht="3" customHeight="1">
      <c r="A18" s="44"/>
      <c r="B18" s="185"/>
      <c r="C18" s="186"/>
      <c r="D18" s="186"/>
      <c r="E18" s="186"/>
      <c r="F18" s="186"/>
      <c r="G18" s="187"/>
      <c r="H18" s="186"/>
      <c r="I18" s="186"/>
      <c r="J18" s="186"/>
    </row>
    <row r="19" spans="1:10" ht="66.95" customHeight="1">
      <c r="A19" s="44"/>
      <c r="B19" s="185" t="s">
        <v>113</v>
      </c>
      <c r="C19" s="438" t="s">
        <v>114</v>
      </c>
      <c r="D19" s="438"/>
      <c r="E19" s="438"/>
      <c r="F19" s="186"/>
      <c r="G19" s="187" t="s">
        <v>115</v>
      </c>
      <c r="H19" s="438" t="s">
        <v>116</v>
      </c>
      <c r="I19" s="438"/>
      <c r="J19" s="438"/>
    </row>
    <row r="20" spans="1:10" ht="3" customHeight="1">
      <c r="A20" s="44"/>
      <c r="B20" s="191"/>
      <c r="C20" s="192"/>
      <c r="D20" s="192"/>
      <c r="E20" s="192"/>
      <c r="F20" s="186"/>
      <c r="G20" s="193"/>
      <c r="H20" s="192"/>
      <c r="I20" s="192"/>
      <c r="J20" s="192"/>
    </row>
    <row r="21" spans="1:10" ht="3" customHeight="1">
      <c r="A21" s="44"/>
      <c r="B21" s="185"/>
      <c r="C21" s="186"/>
      <c r="D21" s="186"/>
      <c r="E21" s="186"/>
      <c r="F21" s="186"/>
      <c r="G21" s="187"/>
      <c r="H21" s="186"/>
      <c r="I21" s="186"/>
      <c r="J21" s="186"/>
    </row>
    <row r="22" spans="1:10" ht="66.95" customHeight="1">
      <c r="A22" s="44"/>
      <c r="B22" s="185" t="s">
        <v>117</v>
      </c>
      <c r="C22" s="438" t="s">
        <v>118</v>
      </c>
      <c r="D22" s="438"/>
      <c r="E22" s="438"/>
      <c r="F22" s="186"/>
      <c r="G22" s="187" t="s">
        <v>119</v>
      </c>
      <c r="H22" s="438" t="s">
        <v>120</v>
      </c>
      <c r="I22" s="438"/>
      <c r="J22" s="438"/>
    </row>
    <row r="23" spans="1:10" ht="3" customHeight="1">
      <c r="A23" s="44"/>
      <c r="B23" s="191"/>
      <c r="C23" s="192"/>
      <c r="D23" s="192"/>
      <c r="E23" s="192"/>
      <c r="F23" s="186"/>
      <c r="G23" s="193"/>
      <c r="H23" s="192"/>
      <c r="I23" s="192"/>
      <c r="J23" s="192"/>
    </row>
    <row r="24" spans="1:10" ht="3" customHeight="1">
      <c r="A24" s="44"/>
      <c r="B24" s="185"/>
      <c r="C24" s="186"/>
      <c r="D24" s="186"/>
      <c r="E24" s="186"/>
      <c r="F24" s="186"/>
      <c r="G24" s="187"/>
      <c r="H24" s="186"/>
      <c r="I24" s="186"/>
      <c r="J24" s="186"/>
    </row>
    <row r="25" spans="1:10" ht="80.099999999999994" customHeight="1">
      <c r="A25" s="44"/>
      <c r="B25" s="185" t="s">
        <v>121</v>
      </c>
      <c r="C25" s="438" t="s">
        <v>122</v>
      </c>
      <c r="D25" s="438"/>
      <c r="E25" s="438"/>
      <c r="F25" s="186"/>
      <c r="G25" s="187" t="s">
        <v>123</v>
      </c>
      <c r="H25" s="438" t="s">
        <v>124</v>
      </c>
      <c r="I25" s="438"/>
      <c r="J25" s="438"/>
    </row>
    <row r="26" spans="1:10" ht="3" customHeight="1">
      <c r="A26" s="44"/>
      <c r="B26" s="191"/>
      <c r="C26" s="192"/>
      <c r="D26" s="192"/>
      <c r="E26" s="192"/>
      <c r="F26" s="186"/>
      <c r="G26" s="193"/>
      <c r="H26" s="192"/>
      <c r="I26" s="192"/>
      <c r="J26" s="192"/>
    </row>
    <row r="27" spans="1:10" ht="3" customHeight="1">
      <c r="A27" s="44"/>
      <c r="B27" s="185"/>
      <c r="C27" s="186"/>
      <c r="D27" s="186"/>
      <c r="E27" s="186"/>
      <c r="F27" s="186"/>
      <c r="G27" s="187"/>
      <c r="H27" s="186"/>
      <c r="I27" s="186"/>
      <c r="J27" s="186"/>
    </row>
    <row r="28" spans="1:10" ht="80.099999999999994" customHeight="1">
      <c r="A28" s="44"/>
      <c r="B28" s="185" t="s">
        <v>125</v>
      </c>
      <c r="C28" s="438" t="s">
        <v>126</v>
      </c>
      <c r="D28" s="438"/>
      <c r="E28" s="438"/>
      <c r="F28" s="186"/>
      <c r="G28" s="187" t="s">
        <v>127</v>
      </c>
      <c r="H28" s="438" t="s">
        <v>128</v>
      </c>
      <c r="I28" s="438"/>
      <c r="J28" s="438"/>
    </row>
    <row r="29" spans="1:10" ht="3" customHeight="1">
      <c r="B29" s="94"/>
      <c r="C29" s="95"/>
      <c r="D29" s="95"/>
      <c r="E29" s="95"/>
      <c r="G29" s="95"/>
      <c r="H29" s="95"/>
      <c r="I29" s="95"/>
      <c r="J29" s="95"/>
    </row>
    <row r="30" spans="1:10" ht="66" customHeight="1"/>
    <row r="31" spans="1:10" ht="66" customHeight="1"/>
    <row r="32" spans="1:10" ht="66" customHeight="1"/>
    <row r="33" ht="66" customHeight="1"/>
    <row r="34" ht="66" customHeight="1"/>
    <row r="35" ht="66" customHeight="1"/>
    <row r="36" ht="66" customHeight="1"/>
    <row r="37" ht="66" customHeight="1"/>
    <row r="71" spans="7:7" ht="15">
      <c r="G71" s="196"/>
    </row>
  </sheetData>
  <mergeCells count="22">
    <mergeCell ref="B1:J1"/>
    <mergeCell ref="B2:J2"/>
    <mergeCell ref="C7:E7"/>
    <mergeCell ref="H7:J7"/>
    <mergeCell ref="C10:E10"/>
    <mergeCell ref="H10:J10"/>
    <mergeCell ref="B4:B5"/>
    <mergeCell ref="G4:G5"/>
    <mergeCell ref="C4:E5"/>
    <mergeCell ref="H4:J5"/>
    <mergeCell ref="C13:E13"/>
    <mergeCell ref="H13:J13"/>
    <mergeCell ref="C16:E16"/>
    <mergeCell ref="H16:J16"/>
    <mergeCell ref="C19:E19"/>
    <mergeCell ref="H19:J19"/>
    <mergeCell ref="C22:E22"/>
    <mergeCell ref="H22:J22"/>
    <mergeCell ref="C25:E25"/>
    <mergeCell ref="H25:J25"/>
    <mergeCell ref="C28:E28"/>
    <mergeCell ref="H28:J28"/>
  </mergeCells>
  <pageMargins left="0.196527777777778" right="0.196527777777778" top="0.75138888888888899" bottom="0.75138888888888899" header="0.31041666666666701" footer="0.31041666666666701"/>
  <pageSetup paperSize="9" orientation="portrait" r:id="rId1"/>
  <headerFooter>
    <oddFooter>&amp;C&amp;"arial"&amp;10 32</oddFooter>
  </headerFooter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44C7BA"/>
  </sheetPr>
  <dimension ref="A1:K41"/>
  <sheetViews>
    <sheetView view="pageBreakPreview" zoomScale="75" zoomScaleNormal="85" workbookViewId="0">
      <selection activeCell="B1" sqref="B1:J1"/>
    </sheetView>
  </sheetViews>
  <sheetFormatPr defaultColWidth="9.140625" defaultRowHeight="14.25"/>
  <cols>
    <col min="1" max="1" width="6.140625" style="2" customWidth="1"/>
    <col min="2" max="2" width="13.7109375" style="2" customWidth="1"/>
    <col min="3" max="5" width="9.42578125" style="1" customWidth="1"/>
    <col min="6" max="6" width="2.7109375" style="154" customWidth="1"/>
    <col min="7" max="7" width="13.7109375" style="1" customWidth="1"/>
    <col min="8" max="10" width="9.42578125" style="1" customWidth="1"/>
    <col min="11" max="16384" width="9.140625" style="2"/>
  </cols>
  <sheetData>
    <row r="1" spans="1:11" ht="15" customHeight="1">
      <c r="B1" s="440" t="s">
        <v>129</v>
      </c>
      <c r="C1" s="440"/>
      <c r="D1" s="440"/>
      <c r="E1" s="440"/>
      <c r="F1" s="440"/>
      <c r="G1" s="440"/>
      <c r="H1" s="440"/>
      <c r="I1" s="440"/>
      <c r="J1" s="440"/>
      <c r="K1" s="181"/>
    </row>
    <row r="2" spans="1:11" ht="15" customHeight="1">
      <c r="B2" s="435" t="s">
        <v>130</v>
      </c>
      <c r="C2" s="435"/>
      <c r="D2" s="435"/>
      <c r="E2" s="435"/>
      <c r="F2" s="435"/>
      <c r="G2" s="435"/>
      <c r="H2" s="435"/>
      <c r="I2" s="435"/>
      <c r="J2" s="435"/>
      <c r="K2" s="182"/>
    </row>
    <row r="3" spans="1:11" ht="7.5" customHeight="1">
      <c r="A3" s="167"/>
      <c r="B3" s="168"/>
      <c r="C3" s="169"/>
      <c r="D3" s="169"/>
      <c r="E3" s="169"/>
      <c r="F3" s="90"/>
      <c r="G3" s="169"/>
      <c r="H3" s="90"/>
      <c r="I3" s="169"/>
      <c r="J3" s="169"/>
    </row>
    <row r="4" spans="1:11" ht="48.75" customHeight="1">
      <c r="A4" s="167"/>
      <c r="B4" s="446" t="s">
        <v>131</v>
      </c>
      <c r="C4" s="446" t="s">
        <v>132</v>
      </c>
      <c r="D4" s="448"/>
      <c r="E4" s="448"/>
      <c r="F4" s="170"/>
      <c r="G4" s="446" t="s">
        <v>131</v>
      </c>
      <c r="H4" s="446" t="s">
        <v>132</v>
      </c>
      <c r="I4" s="448"/>
      <c r="J4" s="448"/>
    </row>
    <row r="5" spans="1:11" ht="48.75" customHeight="1">
      <c r="A5" s="167"/>
      <c r="B5" s="447"/>
      <c r="C5" s="449"/>
      <c r="D5" s="449"/>
      <c r="E5" s="449"/>
      <c r="F5" s="170"/>
      <c r="G5" s="447"/>
      <c r="H5" s="449"/>
      <c r="I5" s="449"/>
      <c r="J5" s="449"/>
    </row>
    <row r="6" spans="1:11" ht="95.1" customHeight="1">
      <c r="A6" s="143"/>
      <c r="B6" s="171" t="s">
        <v>133</v>
      </c>
      <c r="C6" s="451" t="s">
        <v>134</v>
      </c>
      <c r="D6" s="451"/>
      <c r="E6" s="451"/>
      <c r="F6" s="172"/>
      <c r="G6" s="173" t="s">
        <v>135</v>
      </c>
      <c r="H6" s="452" t="s">
        <v>136</v>
      </c>
      <c r="I6" s="453"/>
      <c r="J6" s="454"/>
    </row>
    <row r="7" spans="1:11" ht="95.1" customHeight="1">
      <c r="A7" s="4"/>
      <c r="B7" s="171" t="s">
        <v>137</v>
      </c>
      <c r="C7" s="451" t="s">
        <v>138</v>
      </c>
      <c r="D7" s="451"/>
      <c r="E7" s="451"/>
      <c r="F7" s="172"/>
      <c r="G7" s="173" t="s">
        <v>139</v>
      </c>
      <c r="H7" s="452" t="s">
        <v>140</v>
      </c>
      <c r="I7" s="453"/>
      <c r="J7" s="454"/>
    </row>
    <row r="8" spans="1:11" ht="95.1" customHeight="1">
      <c r="A8" s="4"/>
      <c r="B8" s="174" t="s">
        <v>141</v>
      </c>
      <c r="C8" s="450" t="s">
        <v>142</v>
      </c>
      <c r="D8" s="450"/>
      <c r="E8" s="450"/>
      <c r="F8" s="172"/>
      <c r="G8" s="175" t="s">
        <v>143</v>
      </c>
      <c r="H8" s="450" t="s">
        <v>144</v>
      </c>
      <c r="I8" s="450"/>
      <c r="J8" s="450"/>
    </row>
    <row r="9" spans="1:11" ht="95.1" customHeight="1">
      <c r="A9" s="4"/>
      <c r="B9" s="176" t="s">
        <v>145</v>
      </c>
      <c r="C9" s="445" t="s">
        <v>146</v>
      </c>
      <c r="D9" s="445"/>
      <c r="E9" s="445"/>
      <c r="F9" s="172"/>
      <c r="G9" s="177" t="s">
        <v>147</v>
      </c>
      <c r="H9" s="445" t="s">
        <v>148</v>
      </c>
      <c r="I9" s="445"/>
      <c r="J9" s="445"/>
    </row>
    <row r="10" spans="1:11" ht="95.1" customHeight="1">
      <c r="A10" s="4"/>
      <c r="B10" s="176" t="s">
        <v>149</v>
      </c>
      <c r="C10" s="445" t="s">
        <v>150</v>
      </c>
      <c r="D10" s="445"/>
      <c r="E10" s="445"/>
      <c r="F10" s="172"/>
      <c r="G10" s="177" t="s">
        <v>151</v>
      </c>
      <c r="H10" s="445" t="s">
        <v>152</v>
      </c>
      <c r="I10" s="445"/>
      <c r="J10" s="445"/>
    </row>
    <row r="11" spans="1:11" ht="95.1" customHeight="1">
      <c r="A11" s="4"/>
      <c r="B11" s="176" t="s">
        <v>153</v>
      </c>
      <c r="C11" s="445" t="s">
        <v>154</v>
      </c>
      <c r="D11" s="445"/>
      <c r="E11" s="445"/>
      <c r="F11" s="172"/>
      <c r="G11" s="177" t="s">
        <v>155</v>
      </c>
      <c r="H11" s="445" t="s">
        <v>156</v>
      </c>
      <c r="I11" s="445"/>
      <c r="J11" s="445"/>
    </row>
    <row r="13" spans="1:11">
      <c r="B13" s="178" t="s">
        <v>157</v>
      </c>
    </row>
    <row r="14" spans="1:11">
      <c r="B14" s="179" t="s">
        <v>158</v>
      </c>
    </row>
    <row r="41" spans="7:7" ht="15">
      <c r="G41" s="180"/>
    </row>
  </sheetData>
  <mergeCells count="18">
    <mergeCell ref="B1:J1"/>
    <mergeCell ref="B2:J2"/>
    <mergeCell ref="C6:E6"/>
    <mergeCell ref="H6:J6"/>
    <mergeCell ref="C7:E7"/>
    <mergeCell ref="H7:J7"/>
    <mergeCell ref="C11:E11"/>
    <mergeCell ref="H11:J11"/>
    <mergeCell ref="B4:B5"/>
    <mergeCell ref="G4:G5"/>
    <mergeCell ref="C4:E5"/>
    <mergeCell ref="H4:J5"/>
    <mergeCell ref="C8:E8"/>
    <mergeCell ref="H8:J8"/>
    <mergeCell ref="C9:E9"/>
    <mergeCell ref="H9:J9"/>
    <mergeCell ref="C10:E10"/>
    <mergeCell ref="H10:J10"/>
  </mergeCells>
  <pageMargins left="0.39305555555555599" right="0.196527777777778" top="0.75138888888888899" bottom="0.75138888888888899" header="0.31041666666666701" footer="0.31041666666666701"/>
  <pageSetup paperSize="9" orientation="portrait" r:id="rId1"/>
  <headerFooter>
    <oddFooter>&amp;C&amp;"arial"&amp;10 33</oddFooter>
  </headerFooter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44C7BA"/>
  </sheetPr>
  <dimension ref="A1:T26"/>
  <sheetViews>
    <sheetView view="pageBreakPreview" zoomScale="75" zoomScaleNormal="100" workbookViewId="0">
      <selection sqref="A1:I1"/>
    </sheetView>
  </sheetViews>
  <sheetFormatPr defaultColWidth="9.140625" defaultRowHeight="14.25"/>
  <cols>
    <col min="1" max="1" width="16.7109375" style="2" customWidth="1"/>
    <col min="2" max="8" width="9.85546875" style="2" customWidth="1"/>
    <col min="9" max="9" width="9.85546875" style="1" customWidth="1"/>
    <col min="10" max="10" width="9.140625" style="2"/>
    <col min="11" max="11" width="12.140625" style="2" customWidth="1"/>
    <col min="12" max="16" width="9.140625" style="2"/>
    <col min="17" max="17" width="21.28515625" style="2" customWidth="1"/>
    <col min="18" max="16384" width="9.140625" style="2"/>
  </cols>
  <sheetData>
    <row r="1" spans="1:20" ht="15" customHeight="1">
      <c r="A1" s="455" t="s">
        <v>159</v>
      </c>
      <c r="B1" s="455"/>
      <c r="C1" s="455"/>
      <c r="D1" s="455"/>
      <c r="E1" s="455"/>
      <c r="F1" s="455"/>
      <c r="G1" s="455"/>
      <c r="H1" s="455"/>
      <c r="I1" s="456"/>
      <c r="K1" s="153"/>
    </row>
    <row r="2" spans="1:20" ht="15" customHeight="1">
      <c r="A2" s="457" t="s">
        <v>160</v>
      </c>
      <c r="B2" s="457"/>
      <c r="C2" s="457"/>
      <c r="D2" s="457"/>
      <c r="E2" s="457"/>
      <c r="F2" s="457"/>
      <c r="G2" s="457"/>
      <c r="H2" s="457"/>
      <c r="I2" s="458"/>
      <c r="K2" s="140"/>
    </row>
    <row r="3" spans="1:20" ht="7.5" customHeight="1">
      <c r="A3" s="141"/>
      <c r="B3" s="142"/>
      <c r="C3" s="143"/>
      <c r="D3" s="143"/>
      <c r="E3" s="143"/>
      <c r="F3" s="143"/>
      <c r="G3" s="4"/>
      <c r="H3" s="4"/>
      <c r="I3" s="154"/>
      <c r="J3" s="4"/>
      <c r="K3" s="4"/>
      <c r="L3" s="4"/>
    </row>
    <row r="4" spans="1:20" ht="45" customHeight="1">
      <c r="A4" s="459" t="s">
        <v>161</v>
      </c>
      <c r="B4" s="408" t="s">
        <v>162</v>
      </c>
      <c r="C4" s="408"/>
      <c r="D4" s="408"/>
      <c r="E4" s="408"/>
      <c r="F4" s="408"/>
      <c r="G4" s="408"/>
      <c r="H4" s="408"/>
      <c r="I4" s="408"/>
      <c r="J4" s="29"/>
      <c r="K4" s="78"/>
      <c r="L4" s="29"/>
      <c r="M4" s="29"/>
      <c r="N4" s="29"/>
      <c r="O4" s="155"/>
      <c r="P4" s="29"/>
      <c r="R4" s="155"/>
    </row>
    <row r="5" spans="1:20" ht="18.75" customHeight="1">
      <c r="A5" s="460"/>
      <c r="B5" s="144">
        <v>2017</v>
      </c>
      <c r="C5" s="144">
        <v>2018</v>
      </c>
      <c r="D5" s="144">
        <v>2019</v>
      </c>
      <c r="E5" s="144">
        <v>2020</v>
      </c>
      <c r="F5" s="144">
        <v>2021</v>
      </c>
      <c r="G5" s="144">
        <v>2022</v>
      </c>
      <c r="H5" s="144">
        <v>2023</v>
      </c>
      <c r="I5" s="144">
        <f>H5+1</f>
        <v>2024</v>
      </c>
      <c r="J5" s="3"/>
      <c r="K5" s="156"/>
      <c r="L5" s="3"/>
      <c r="M5" s="3"/>
      <c r="N5" s="3"/>
      <c r="O5" s="3"/>
      <c r="P5" s="3"/>
      <c r="R5" s="3"/>
    </row>
    <row r="6" spans="1:20" s="1" customFormat="1" ht="15" customHeight="1">
      <c r="A6" s="145"/>
      <c r="B6" s="14"/>
      <c r="C6" s="14"/>
      <c r="D6" s="14"/>
      <c r="E6" s="14"/>
      <c r="F6" s="14"/>
      <c r="G6" s="14"/>
      <c r="H6" s="146"/>
      <c r="I6" s="146"/>
      <c r="K6" s="157"/>
    </row>
    <row r="7" spans="1:20" ht="36.950000000000003" customHeight="1">
      <c r="A7" s="23" t="s">
        <v>97</v>
      </c>
      <c r="B7" s="147">
        <v>13140.639734447799</v>
      </c>
      <c r="C7" s="147">
        <v>13487.2379119749</v>
      </c>
      <c r="D7" s="147">
        <v>14274</v>
      </c>
      <c r="E7" s="147">
        <v>7243</v>
      </c>
      <c r="F7" s="147">
        <v>3657.55</v>
      </c>
      <c r="G7" s="147">
        <v>12376.201999999999</v>
      </c>
      <c r="H7" s="147">
        <v>15804.89</v>
      </c>
      <c r="I7" s="158">
        <f t="shared" ref="I7:I22" si="0">K7/1000</f>
        <v>17138.338</v>
      </c>
      <c r="K7" s="159">
        <v>17138338</v>
      </c>
      <c r="M7" s="2">
        <f>RANK(K7,$K$7:$K$22,0)</f>
        <v>9</v>
      </c>
      <c r="N7" s="2" t="str">
        <f>A7</f>
        <v>Johor</v>
      </c>
      <c r="O7" s="160">
        <f>K7/1000000</f>
        <v>17.138338000000001</v>
      </c>
      <c r="P7" s="2">
        <v>1</v>
      </c>
      <c r="Q7" s="2" t="str">
        <f>VLOOKUP(P7,$M$7:$O$22,2,0)</f>
        <v>Selangor</v>
      </c>
      <c r="R7" s="160">
        <f>VLOOKUP(P7,$M$7:$O$22,3,0)</f>
        <v>34.460828045669402</v>
      </c>
      <c r="T7" s="160">
        <f>(I7-H7)/H7*100</f>
        <v>8.4369331263931606</v>
      </c>
    </row>
    <row r="8" spans="1:20" ht="36.950000000000003" customHeight="1">
      <c r="A8" s="23" t="s">
        <v>101</v>
      </c>
      <c r="B8" s="147">
        <v>13304.534929662999</v>
      </c>
      <c r="C8" s="147">
        <v>14480.018395565001</v>
      </c>
      <c r="D8" s="147">
        <v>14831</v>
      </c>
      <c r="E8" s="147">
        <v>10108</v>
      </c>
      <c r="F8" s="147">
        <v>4023.002</v>
      </c>
      <c r="G8" s="147">
        <v>11186.197</v>
      </c>
      <c r="H8" s="147">
        <v>13444.055</v>
      </c>
      <c r="I8" s="158">
        <f t="shared" si="0"/>
        <v>14651.4879543306</v>
      </c>
      <c r="K8" s="159">
        <v>14651487.954330601</v>
      </c>
      <c r="M8" s="2">
        <f t="shared" ref="M8:M22" si="1">RANK(K8,$K$7:$K$22,0)</f>
        <v>11</v>
      </c>
      <c r="N8" s="2" t="str">
        <f t="shared" ref="N8:N22" si="2">A8</f>
        <v>Kedah</v>
      </c>
      <c r="O8" s="160">
        <f t="shared" ref="O8:O22" si="3">K8/1000000</f>
        <v>14.6514879543306</v>
      </c>
      <c r="P8" s="2">
        <v>2</v>
      </c>
      <c r="Q8" s="2" t="str">
        <f>VLOOKUP(P8,$M$7:$O$22,2,0)</f>
        <v>W.P. Kuala Lumpur</v>
      </c>
      <c r="R8" s="160">
        <f>VLOOKUP(P8,$M$7:$O$22,3,0)</f>
        <v>26.982956999999999</v>
      </c>
      <c r="T8" s="160">
        <f t="shared" ref="T8:T15" si="4">(I8-H8)/H8*100</f>
        <v>8.9811664288088195</v>
      </c>
    </row>
    <row r="9" spans="1:20" ht="36.950000000000003" customHeight="1">
      <c r="A9" s="23" t="s">
        <v>105</v>
      </c>
      <c r="B9" s="147">
        <v>9623.6638225878305</v>
      </c>
      <c r="C9" s="147">
        <v>9846.1234357733993</v>
      </c>
      <c r="D9" s="147">
        <v>10986</v>
      </c>
      <c r="E9" s="147">
        <v>6058</v>
      </c>
      <c r="F9" s="147">
        <v>1920.93</v>
      </c>
      <c r="G9" s="147">
        <v>6627.1549999999997</v>
      </c>
      <c r="H9" s="147">
        <v>7549.37</v>
      </c>
      <c r="I9" s="158">
        <f t="shared" si="0"/>
        <v>10514.411</v>
      </c>
      <c r="K9" s="159">
        <v>10514411</v>
      </c>
      <c r="M9" s="2">
        <f t="shared" si="1"/>
        <v>13</v>
      </c>
      <c r="N9" s="2" t="str">
        <f t="shared" si="2"/>
        <v>Kelantan</v>
      </c>
      <c r="O9" s="160">
        <f t="shared" si="3"/>
        <v>10.514411000000001</v>
      </c>
      <c r="P9" s="2">
        <v>3</v>
      </c>
      <c r="Q9" s="2" t="str">
        <f>VLOOKUP(P9,$M$7:$O$22,2,0)</f>
        <v>Perak</v>
      </c>
      <c r="R9" s="160">
        <f>VLOOKUP(P9,$M$7:$O$22,3,0)</f>
        <v>21.776216999999999</v>
      </c>
      <c r="T9" s="160">
        <f t="shared" si="4"/>
        <v>39.275343505484599</v>
      </c>
    </row>
    <row r="10" spans="1:20" ht="36.950000000000003" customHeight="1">
      <c r="A10" s="23" t="s">
        <v>109</v>
      </c>
      <c r="B10" s="147">
        <v>12624.984812844001</v>
      </c>
      <c r="C10" s="147">
        <v>13122.604163489101</v>
      </c>
      <c r="D10" s="147">
        <v>13979</v>
      </c>
      <c r="E10" s="147">
        <v>7275</v>
      </c>
      <c r="F10" s="147">
        <v>3878.14</v>
      </c>
      <c r="G10" s="147">
        <v>11757.165999999999</v>
      </c>
      <c r="H10" s="147">
        <v>15558.661</v>
      </c>
      <c r="I10" s="158">
        <f t="shared" si="0"/>
        <v>19128.404999999999</v>
      </c>
      <c r="K10" s="159">
        <v>19128405</v>
      </c>
      <c r="M10" s="2">
        <f t="shared" si="1"/>
        <v>7</v>
      </c>
      <c r="N10" s="2" t="str">
        <f t="shared" si="2"/>
        <v>Melaka</v>
      </c>
      <c r="O10" s="160">
        <f t="shared" si="3"/>
        <v>19.128405000000001</v>
      </c>
      <c r="P10" s="2">
        <v>4</v>
      </c>
      <c r="Q10" s="2" t="str">
        <f>VLOOKUP(P10,$M$7:$O$22,2,0)</f>
        <v>Sabah</v>
      </c>
      <c r="R10" s="160">
        <f>VLOOKUP(P10,$M$7:$O$22,3,0)</f>
        <v>20.591812999999998</v>
      </c>
      <c r="T10" s="160">
        <f t="shared" si="4"/>
        <v>22.943773889025501</v>
      </c>
    </row>
    <row r="11" spans="1:20" ht="36.950000000000003" customHeight="1">
      <c r="A11" s="23" t="s">
        <v>113</v>
      </c>
      <c r="B11" s="147">
        <v>10822.3205520833</v>
      </c>
      <c r="C11" s="147">
        <v>12802.118906088601</v>
      </c>
      <c r="D11" s="147">
        <v>13303</v>
      </c>
      <c r="E11" s="147">
        <v>7918</v>
      </c>
      <c r="F11" s="147">
        <v>5485.17</v>
      </c>
      <c r="G11" s="147">
        <v>11490.144</v>
      </c>
      <c r="H11" s="147">
        <v>14959.47</v>
      </c>
      <c r="I11" s="158">
        <f t="shared" si="0"/>
        <v>17784.531999999999</v>
      </c>
      <c r="K11" s="159">
        <v>17784532</v>
      </c>
      <c r="M11" s="2">
        <f t="shared" si="1"/>
        <v>8</v>
      </c>
      <c r="N11" s="2" t="str">
        <f t="shared" si="2"/>
        <v>Negeri Sembilan</v>
      </c>
      <c r="O11" s="160">
        <f t="shared" si="3"/>
        <v>17.784531999999999</v>
      </c>
      <c r="P11" s="2">
        <v>5</v>
      </c>
      <c r="Q11" s="2" t="str">
        <f>VLOOKUP(P11,$M$7:$O$22,2,0)</f>
        <v>Pahang</v>
      </c>
      <c r="R11" s="160">
        <f>VLOOKUP(P11,$M$7:$O$22,3,0)</f>
        <v>20.173876</v>
      </c>
      <c r="T11" s="160">
        <f t="shared" si="4"/>
        <v>18.8847733241886</v>
      </c>
    </row>
    <row r="12" spans="1:20" ht="36.950000000000003" customHeight="1">
      <c r="A12" s="23" t="s">
        <v>117</v>
      </c>
      <c r="B12" s="147">
        <v>16491.339144199999</v>
      </c>
      <c r="C12" s="147">
        <v>18111.356576317201</v>
      </c>
      <c r="D12" s="147">
        <v>18498</v>
      </c>
      <c r="E12" s="147">
        <v>9905</v>
      </c>
      <c r="F12" s="147">
        <v>3404.7719999999999</v>
      </c>
      <c r="G12" s="147">
        <v>13188.959000000001</v>
      </c>
      <c r="H12" s="147">
        <v>16455.566999999999</v>
      </c>
      <c r="I12" s="158">
        <f t="shared" si="0"/>
        <v>20173.876</v>
      </c>
      <c r="K12" s="159">
        <v>20173876</v>
      </c>
      <c r="M12" s="2">
        <f t="shared" si="1"/>
        <v>5</v>
      </c>
      <c r="N12" s="2" t="str">
        <f t="shared" si="2"/>
        <v>Pahang</v>
      </c>
      <c r="O12" s="160">
        <f t="shared" si="3"/>
        <v>20.173876</v>
      </c>
      <c r="Q12" s="166"/>
      <c r="R12" s="160"/>
      <c r="T12" s="160">
        <f t="shared" si="4"/>
        <v>22.596055183027101</v>
      </c>
    </row>
    <row r="13" spans="1:20" ht="36.950000000000003" customHeight="1">
      <c r="A13" s="23" t="s">
        <v>121</v>
      </c>
      <c r="B13" s="147">
        <v>12642.6432832667</v>
      </c>
      <c r="C13" s="147">
        <v>14450.4911905341</v>
      </c>
      <c r="D13" s="147">
        <v>15411</v>
      </c>
      <c r="E13" s="147">
        <v>8929</v>
      </c>
      <c r="F13" s="147">
        <v>5060.8639999999996</v>
      </c>
      <c r="G13" s="147">
        <v>10002.735000000001</v>
      </c>
      <c r="H13" s="147">
        <v>13127.587</v>
      </c>
      <c r="I13" s="158">
        <f t="shared" si="0"/>
        <v>16604.803</v>
      </c>
      <c r="K13" s="159">
        <v>16604803</v>
      </c>
      <c r="M13" s="2">
        <f t="shared" si="1"/>
        <v>10</v>
      </c>
      <c r="N13" s="2" t="str">
        <f t="shared" si="2"/>
        <v>Pulau Pinang</v>
      </c>
      <c r="O13" s="160">
        <f t="shared" si="3"/>
        <v>16.604803</v>
      </c>
      <c r="Q13" s="166"/>
      <c r="R13" s="160"/>
      <c r="T13" s="160">
        <f t="shared" si="4"/>
        <v>26.4878534036758</v>
      </c>
    </row>
    <row r="14" spans="1:20" ht="36.950000000000003" customHeight="1">
      <c r="A14" s="23" t="s">
        <v>125</v>
      </c>
      <c r="B14" s="147">
        <v>20109.710067147498</v>
      </c>
      <c r="C14" s="147">
        <v>17553.161205881799</v>
      </c>
      <c r="D14" s="147">
        <v>21070</v>
      </c>
      <c r="E14" s="147">
        <v>13173</v>
      </c>
      <c r="F14" s="147">
        <v>4489.2730000000001</v>
      </c>
      <c r="G14" s="147">
        <v>14566.727000000001</v>
      </c>
      <c r="H14" s="147">
        <v>17107.518</v>
      </c>
      <c r="I14" s="158">
        <f t="shared" si="0"/>
        <v>21776.217000000001</v>
      </c>
      <c r="K14" s="159">
        <v>21776217</v>
      </c>
      <c r="M14" s="2">
        <f t="shared" si="1"/>
        <v>3</v>
      </c>
      <c r="N14" s="2" t="str">
        <f t="shared" si="2"/>
        <v>Perak</v>
      </c>
      <c r="O14" s="160">
        <f t="shared" si="3"/>
        <v>21.776216999999999</v>
      </c>
      <c r="Q14" s="166"/>
      <c r="R14" s="160"/>
      <c r="T14" s="160">
        <f t="shared" si="4"/>
        <v>27.290335161418501</v>
      </c>
    </row>
    <row r="15" spans="1:20" ht="36.950000000000003" customHeight="1">
      <c r="A15" s="23" t="s">
        <v>99</v>
      </c>
      <c r="B15" s="147">
        <v>1413.61053340025</v>
      </c>
      <c r="C15" s="147">
        <v>2155.5079034032001</v>
      </c>
      <c r="D15" s="147">
        <v>2088</v>
      </c>
      <c r="E15" s="147">
        <v>1193</v>
      </c>
      <c r="F15" s="147">
        <v>406.79599999999999</v>
      </c>
      <c r="G15" s="147">
        <v>1669.175</v>
      </c>
      <c r="H15" s="147">
        <v>1950.771</v>
      </c>
      <c r="I15" s="158">
        <f t="shared" si="0"/>
        <v>3225.4279999999999</v>
      </c>
      <c r="K15" s="159">
        <v>3225428</v>
      </c>
      <c r="M15" s="2">
        <f t="shared" si="1"/>
        <v>14</v>
      </c>
      <c r="N15" s="2" t="str">
        <f t="shared" si="2"/>
        <v>Perlis</v>
      </c>
      <c r="O15" s="160">
        <f t="shared" si="3"/>
        <v>3.225428</v>
      </c>
      <c r="Q15" s="166"/>
      <c r="R15" s="160"/>
      <c r="T15" s="160">
        <f t="shared" si="4"/>
        <v>65.341190739456394</v>
      </c>
    </row>
    <row r="16" spans="1:20" ht="36.950000000000003" customHeight="1">
      <c r="A16" s="23" t="s">
        <v>103</v>
      </c>
      <c r="B16" s="147">
        <v>25491.161049859998</v>
      </c>
      <c r="C16" s="147">
        <v>30179.047204083101</v>
      </c>
      <c r="D16" s="147">
        <v>33589</v>
      </c>
      <c r="E16" s="147">
        <v>19715</v>
      </c>
      <c r="F16" s="147">
        <v>10211.58</v>
      </c>
      <c r="G16" s="147">
        <v>21989.558000000001</v>
      </c>
      <c r="H16" s="147">
        <v>27579.477999999999</v>
      </c>
      <c r="I16" s="158">
        <f t="shared" si="0"/>
        <v>34460.828045669397</v>
      </c>
      <c r="K16" s="159">
        <v>34460828.045669399</v>
      </c>
      <c r="M16" s="2">
        <f t="shared" si="1"/>
        <v>1</v>
      </c>
      <c r="N16" s="2" t="str">
        <f t="shared" si="2"/>
        <v>Selangor</v>
      </c>
      <c r="O16" s="160">
        <f t="shared" si="3"/>
        <v>34.460828045669402</v>
      </c>
      <c r="Q16" s="166"/>
      <c r="R16" s="160"/>
      <c r="T16" s="160">
        <f t="shared" ref="T16:T22" si="5">(I16-H16)/H16*100</f>
        <v>24.950980020975699</v>
      </c>
    </row>
    <row r="17" spans="1:20" ht="36.950000000000003" customHeight="1">
      <c r="A17" s="23" t="s">
        <v>107</v>
      </c>
      <c r="B17" s="147">
        <v>12979.3763672308</v>
      </c>
      <c r="C17" s="147">
        <v>13742.366364265201</v>
      </c>
      <c r="D17" s="147">
        <v>14158</v>
      </c>
      <c r="E17" s="147">
        <v>7420</v>
      </c>
      <c r="F17" s="147">
        <v>3719.0520000000001</v>
      </c>
      <c r="G17" s="147">
        <v>10233.281999999999</v>
      </c>
      <c r="H17" s="147">
        <v>11760.516</v>
      </c>
      <c r="I17" s="158">
        <f t="shared" si="0"/>
        <v>14460.727999999999</v>
      </c>
      <c r="K17" s="159">
        <v>14460728</v>
      </c>
      <c r="M17" s="2">
        <f t="shared" si="1"/>
        <v>12</v>
      </c>
      <c r="N17" s="2" t="str">
        <f t="shared" si="2"/>
        <v>Terengganu</v>
      </c>
      <c r="O17" s="160">
        <f t="shared" si="3"/>
        <v>14.460728</v>
      </c>
      <c r="Q17" s="166"/>
      <c r="R17" s="160"/>
      <c r="T17" s="160">
        <f t="shared" si="5"/>
        <v>22.959978966909301</v>
      </c>
    </row>
    <row r="18" spans="1:20" ht="36.950000000000003" customHeight="1">
      <c r="A18" s="23" t="s">
        <v>111</v>
      </c>
      <c r="B18" s="147">
        <v>17791.7126417</v>
      </c>
      <c r="C18" s="147">
        <v>20359.881090789801</v>
      </c>
      <c r="D18" s="147">
        <v>22035</v>
      </c>
      <c r="E18" s="147">
        <v>10337</v>
      </c>
      <c r="F18" s="147">
        <v>3815.0160000000001</v>
      </c>
      <c r="G18" s="147">
        <v>12589.004999999999</v>
      </c>
      <c r="H18" s="147">
        <v>16080.074000000001</v>
      </c>
      <c r="I18" s="158">
        <f t="shared" si="0"/>
        <v>20591.812999999998</v>
      </c>
      <c r="K18" s="161">
        <v>20591813</v>
      </c>
      <c r="M18" s="2">
        <f t="shared" si="1"/>
        <v>4</v>
      </c>
      <c r="N18" s="2" t="str">
        <f t="shared" si="2"/>
        <v>Sabah</v>
      </c>
      <c r="O18" s="160">
        <f t="shared" si="3"/>
        <v>20.591812999999998</v>
      </c>
      <c r="Q18" s="166"/>
      <c r="R18" s="160"/>
      <c r="T18" s="160">
        <f t="shared" si="5"/>
        <v>28.057949235805701</v>
      </c>
    </row>
    <row r="19" spans="1:20" ht="36.950000000000003" customHeight="1">
      <c r="A19" s="23" t="s">
        <v>115</v>
      </c>
      <c r="B19" s="147">
        <v>17670.347446291598</v>
      </c>
      <c r="C19" s="147">
        <v>19380.230199059901</v>
      </c>
      <c r="D19" s="147">
        <v>19793</v>
      </c>
      <c r="E19" s="147">
        <v>9393</v>
      </c>
      <c r="F19" s="147">
        <v>6510.9</v>
      </c>
      <c r="G19" s="147">
        <v>15464.620999999999</v>
      </c>
      <c r="H19" s="147">
        <v>17901.189999999999</v>
      </c>
      <c r="I19" s="158">
        <f t="shared" si="0"/>
        <v>19625.552</v>
      </c>
      <c r="K19" s="161">
        <v>19625552</v>
      </c>
      <c r="M19" s="2">
        <f t="shared" si="1"/>
        <v>6</v>
      </c>
      <c r="N19" s="2" t="str">
        <f t="shared" si="2"/>
        <v>Sarawak</v>
      </c>
      <c r="O19" s="160">
        <f t="shared" si="3"/>
        <v>19.625551999999999</v>
      </c>
      <c r="Q19" s="166"/>
      <c r="R19" s="160"/>
      <c r="T19" s="160">
        <f t="shared" si="5"/>
        <v>9.6326668785706495</v>
      </c>
    </row>
    <row r="20" spans="1:20" ht="36.950000000000003" customHeight="1">
      <c r="A20" s="23" t="s">
        <v>119</v>
      </c>
      <c r="B20" s="147">
        <v>19049.442477575201</v>
      </c>
      <c r="C20" s="147">
        <v>19165.497171370898</v>
      </c>
      <c r="D20" s="147">
        <v>22633</v>
      </c>
      <c r="E20" s="147">
        <v>12435</v>
      </c>
      <c r="F20" s="147">
        <v>9116.0049999999992</v>
      </c>
      <c r="G20" s="147">
        <v>16912.534</v>
      </c>
      <c r="H20" s="147">
        <v>22232.643</v>
      </c>
      <c r="I20" s="158">
        <f t="shared" si="0"/>
        <v>26982.956999999999</v>
      </c>
      <c r="K20" s="161">
        <v>26982957</v>
      </c>
      <c r="M20" s="2">
        <f t="shared" si="1"/>
        <v>2</v>
      </c>
      <c r="N20" s="2" t="str">
        <f t="shared" si="2"/>
        <v>W.P. Kuala Lumpur</v>
      </c>
      <c r="O20" s="160">
        <f t="shared" si="3"/>
        <v>26.982956999999999</v>
      </c>
      <c r="Q20" s="166"/>
      <c r="R20" s="160"/>
      <c r="T20" s="160">
        <f t="shared" si="5"/>
        <v>21.366393550240499</v>
      </c>
    </row>
    <row r="21" spans="1:20" ht="36.950000000000003" customHeight="1">
      <c r="A21" s="23" t="s">
        <v>123</v>
      </c>
      <c r="B21" s="147">
        <v>381.00476774800001</v>
      </c>
      <c r="C21" s="147">
        <v>544.93202206699095</v>
      </c>
      <c r="D21" s="147">
        <v>524</v>
      </c>
      <c r="E21" s="147">
        <v>107</v>
      </c>
      <c r="F21" s="147">
        <v>53.899000000000001</v>
      </c>
      <c r="G21" s="147">
        <v>243.69499999999999</v>
      </c>
      <c r="H21" s="147">
        <v>331.36</v>
      </c>
      <c r="I21" s="158">
        <f t="shared" si="0"/>
        <v>449.63</v>
      </c>
      <c r="K21" s="161">
        <v>449630</v>
      </c>
      <c r="M21" s="2">
        <f t="shared" si="1"/>
        <v>16</v>
      </c>
      <c r="N21" s="2" t="str">
        <f t="shared" si="2"/>
        <v>W.P. Labuan</v>
      </c>
      <c r="O21" s="160">
        <f t="shared" si="3"/>
        <v>0.44962999999999997</v>
      </c>
      <c r="Q21" s="166"/>
      <c r="R21" s="160"/>
      <c r="T21" s="160">
        <f t="shared" si="5"/>
        <v>35.692298406566898</v>
      </c>
    </row>
    <row r="22" spans="1:20" ht="36.950000000000003" customHeight="1">
      <c r="A22" s="148" t="s">
        <v>127</v>
      </c>
      <c r="B22" s="149">
        <v>1871.85768356933</v>
      </c>
      <c r="C22" s="149">
        <v>1891.90699333668</v>
      </c>
      <c r="D22" s="149">
        <v>1949</v>
      </c>
      <c r="E22" s="149">
        <v>451</v>
      </c>
      <c r="F22" s="149">
        <v>223.006</v>
      </c>
      <c r="G22" s="149">
        <v>1305.808</v>
      </c>
      <c r="H22" s="149">
        <v>1900.3789999999999</v>
      </c>
      <c r="I22" s="162">
        <f t="shared" si="0"/>
        <v>2556.8359999999998</v>
      </c>
      <c r="K22" s="161">
        <v>2556836</v>
      </c>
      <c r="M22" s="2">
        <f t="shared" si="1"/>
        <v>15</v>
      </c>
      <c r="N22" s="2" t="str">
        <f t="shared" si="2"/>
        <v>W.P. Putrajaya</v>
      </c>
      <c r="O22" s="160">
        <f t="shared" si="3"/>
        <v>2.5568360000000001</v>
      </c>
      <c r="Q22" s="166"/>
      <c r="R22" s="160"/>
      <c r="T22" s="160">
        <f t="shared" si="5"/>
        <v>34.543477906249201</v>
      </c>
    </row>
    <row r="23" spans="1:20" ht="9" customHeight="1">
      <c r="A23" s="23"/>
      <c r="B23" s="147"/>
      <c r="C23" s="147"/>
      <c r="D23" s="147"/>
      <c r="E23" s="147"/>
      <c r="F23" s="147"/>
      <c r="G23" s="147"/>
      <c r="H23" s="147"/>
      <c r="I23" s="158"/>
      <c r="K23" s="161"/>
      <c r="O23" s="160"/>
      <c r="Q23" s="166"/>
      <c r="R23" s="160"/>
      <c r="T23" s="160"/>
    </row>
    <row r="24" spans="1:20" ht="36" customHeight="1">
      <c r="A24" s="150" t="s">
        <v>163</v>
      </c>
      <c r="B24" s="151">
        <v>205408.34931361501</v>
      </c>
      <c r="C24" s="151">
        <v>221272.48073400001</v>
      </c>
      <c r="D24" s="151">
        <v>239121</v>
      </c>
      <c r="E24" s="151">
        <v>131660</v>
      </c>
      <c r="F24" s="151">
        <v>65975.955000000002</v>
      </c>
      <c r="G24" s="151">
        <v>171602.96299999999</v>
      </c>
      <c r="H24" s="151">
        <v>213743.52900000001</v>
      </c>
      <c r="I24" s="163">
        <f t="shared" ref="I24:K24" si="6">SUM(I7:I22)</f>
        <v>260125.842</v>
      </c>
      <c r="K24" s="164">
        <f t="shared" si="6"/>
        <v>260125842</v>
      </c>
    </row>
    <row r="25" spans="1:20">
      <c r="I25" s="165"/>
      <c r="K25" s="152"/>
    </row>
    <row r="26" spans="1:20">
      <c r="G26" s="152"/>
      <c r="H26" s="152"/>
    </row>
  </sheetData>
  <mergeCells count="4">
    <mergeCell ref="A1:I1"/>
    <mergeCell ref="A2:I2"/>
    <mergeCell ref="B4:I4"/>
    <mergeCell ref="A4:A5"/>
  </mergeCells>
  <printOptions horizontalCentered="1"/>
  <pageMargins left="0.196527777777778" right="0.39305555555555599" top="0.75138888888888899" bottom="0.75138888888888899" header="0.31041666666666701" footer="0.31041666666666701"/>
  <pageSetup paperSize="9" scale="97" orientation="portrait" r:id="rId1"/>
  <headerFooter>
    <oddFooter>&amp;C&amp;"arial"&amp;10 34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44C7BA"/>
  </sheetPr>
  <dimension ref="A1:AM48"/>
  <sheetViews>
    <sheetView showGridLines="0" view="pageBreakPreview" zoomScale="85" zoomScaleNormal="90" workbookViewId="0">
      <selection activeCell="C1" sqref="C1:T1"/>
    </sheetView>
  </sheetViews>
  <sheetFormatPr defaultColWidth="9.140625" defaultRowHeight="14.25"/>
  <cols>
    <col min="1" max="1" width="5.42578125" style="105" customWidth="1"/>
    <col min="2" max="2" width="2.140625" style="106" customWidth="1"/>
    <col min="3" max="3" width="15.7109375" style="107" customWidth="1"/>
    <col min="4" max="4" width="8.7109375" style="107" customWidth="1"/>
    <col min="5" max="20" width="8.5703125" style="107" customWidth="1"/>
    <col min="21" max="21" width="10.7109375" style="106" customWidth="1"/>
    <col min="22" max="22" width="14" style="106" customWidth="1"/>
    <col min="23" max="23" width="12.7109375" style="106" customWidth="1"/>
    <col min="24" max="24" width="12.28515625" style="106" customWidth="1"/>
    <col min="25" max="25" width="11.85546875" style="106" customWidth="1"/>
    <col min="26" max="26" width="12.7109375" style="106" customWidth="1"/>
    <col min="27" max="28" width="12.28515625" style="106" customWidth="1"/>
    <col min="29" max="29" width="12.7109375" style="106" customWidth="1"/>
    <col min="30" max="30" width="12.28515625" style="106" customWidth="1"/>
    <col min="31" max="31" width="11.140625" style="106" customWidth="1"/>
    <col min="32" max="32" width="12.28515625" style="106" customWidth="1"/>
    <col min="33" max="33" width="12.7109375" style="106" customWidth="1"/>
    <col min="34" max="34" width="11.85546875" style="106" customWidth="1"/>
    <col min="35" max="35" width="12.7109375" style="106" customWidth="1"/>
    <col min="36" max="36" width="11.85546875" style="106" customWidth="1"/>
    <col min="37" max="38" width="11.5703125" style="106" customWidth="1"/>
    <col min="39" max="39" width="13.42578125" style="106" customWidth="1"/>
    <col min="40" max="16384" width="9.140625" style="106"/>
  </cols>
  <sheetData>
    <row r="1" spans="1:39" ht="15" customHeight="1">
      <c r="B1" s="105"/>
      <c r="C1" s="461" t="s">
        <v>164</v>
      </c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105"/>
    </row>
    <row r="2" spans="1:39" ht="15" customHeight="1">
      <c r="C2" s="462" t="s">
        <v>165</v>
      </c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105"/>
    </row>
    <row r="3" spans="1:39" ht="7.5" customHeight="1"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5"/>
    </row>
    <row r="4" spans="1:39" ht="22.5" customHeight="1">
      <c r="A4" s="466">
        <v>35</v>
      </c>
      <c r="B4" s="109"/>
      <c r="C4" s="463" t="s">
        <v>22</v>
      </c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105"/>
    </row>
    <row r="5" spans="1:39" ht="30" customHeight="1">
      <c r="A5" s="466"/>
      <c r="B5" s="109"/>
      <c r="C5" s="468" t="s">
        <v>166</v>
      </c>
      <c r="D5" s="464" t="s">
        <v>167</v>
      </c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</row>
    <row r="6" spans="1:39" ht="6" customHeight="1">
      <c r="A6" s="466"/>
      <c r="B6" s="109"/>
      <c r="C6" s="469"/>
      <c r="D6" s="110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</row>
    <row r="7" spans="1:39" s="103" customFormat="1" ht="82.5" customHeight="1">
      <c r="A7" s="466"/>
      <c r="B7" s="109"/>
      <c r="C7" s="470"/>
      <c r="D7" s="112" t="s">
        <v>168</v>
      </c>
      <c r="E7" s="113" t="s">
        <v>97</v>
      </c>
      <c r="F7" s="113" t="s">
        <v>101</v>
      </c>
      <c r="G7" s="113" t="s">
        <v>105</v>
      </c>
      <c r="H7" s="113" t="s">
        <v>109</v>
      </c>
      <c r="I7" s="113" t="s">
        <v>113</v>
      </c>
      <c r="J7" s="113" t="s">
        <v>117</v>
      </c>
      <c r="K7" s="113" t="s">
        <v>121</v>
      </c>
      <c r="L7" s="113" t="s">
        <v>125</v>
      </c>
      <c r="M7" s="113" t="s">
        <v>99</v>
      </c>
      <c r="N7" s="113" t="s">
        <v>103</v>
      </c>
      <c r="O7" s="113" t="s">
        <v>107</v>
      </c>
      <c r="P7" s="113" t="s">
        <v>111</v>
      </c>
      <c r="Q7" s="113" t="s">
        <v>115</v>
      </c>
      <c r="R7" s="113" t="s">
        <v>119</v>
      </c>
      <c r="S7" s="113" t="s">
        <v>123</v>
      </c>
      <c r="T7" s="113" t="s">
        <v>127</v>
      </c>
      <c r="U7" s="106"/>
      <c r="V7" s="106"/>
      <c r="W7" s="136"/>
      <c r="X7" s="136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</row>
    <row r="8" spans="1:39" s="103" customFormat="1" ht="27" customHeight="1">
      <c r="A8" s="466"/>
      <c r="B8" s="109"/>
      <c r="C8" s="114" t="s">
        <v>168</v>
      </c>
      <c r="D8" s="115">
        <f>SUM(E8:T8)</f>
        <v>93445.323000000004</v>
      </c>
      <c r="E8" s="116">
        <f>SUM(E9:E24)</f>
        <v>9481.0619999999999</v>
      </c>
      <c r="F8" s="116">
        <f t="shared" ref="F8:T8" si="0">SUM(F9:F24)</f>
        <v>6854.4179999999997</v>
      </c>
      <c r="G8" s="116">
        <f t="shared" si="0"/>
        <v>5863.78</v>
      </c>
      <c r="H8" s="116">
        <f t="shared" si="0"/>
        <v>6158.3680000000004</v>
      </c>
      <c r="I8" s="116">
        <f t="shared" si="0"/>
        <v>5987.5429999999997</v>
      </c>
      <c r="J8" s="116">
        <f t="shared" si="0"/>
        <v>9525.8379999999997</v>
      </c>
      <c r="K8" s="116">
        <f t="shared" si="0"/>
        <v>4766.0209999999997</v>
      </c>
      <c r="L8" s="116">
        <f t="shared" si="0"/>
        <v>10208.951999999999</v>
      </c>
      <c r="M8" s="116">
        <f t="shared" si="0"/>
        <v>1262.039</v>
      </c>
      <c r="N8" s="116">
        <f t="shared" si="0"/>
        <v>9574.3850000000002</v>
      </c>
      <c r="O8" s="116">
        <f t="shared" si="0"/>
        <v>4918.4040000000005</v>
      </c>
      <c r="P8" s="116">
        <f t="shared" si="0"/>
        <v>6081.4849999999997</v>
      </c>
      <c r="Q8" s="116">
        <f t="shared" si="0"/>
        <v>5701.0339999999997</v>
      </c>
      <c r="R8" s="116">
        <f t="shared" si="0"/>
        <v>6216.3</v>
      </c>
      <c r="S8" s="116">
        <f t="shared" si="0"/>
        <v>194.1</v>
      </c>
      <c r="T8" s="116">
        <f t="shared" si="0"/>
        <v>651.59400000000005</v>
      </c>
      <c r="U8" s="137">
        <f>SUM(E8:T8)</f>
        <v>93445.323000000004</v>
      </c>
      <c r="V8" s="137">
        <f>D8-U8</f>
        <v>0</v>
      </c>
      <c r="W8" s="136"/>
      <c r="X8" s="136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</row>
    <row r="9" spans="1:39" s="104" customFormat="1" ht="27" customHeight="1">
      <c r="A9" s="466"/>
      <c r="B9" s="109"/>
      <c r="C9" s="117" t="s">
        <v>97</v>
      </c>
      <c r="D9" s="115">
        <f>SUM(E9:T9)</f>
        <v>11279.798000000001</v>
      </c>
      <c r="E9" s="118">
        <f t="shared" ref="E9:T9" si="1">E31/1000</f>
        <v>3704.7139999999999</v>
      </c>
      <c r="F9" s="118">
        <f t="shared" si="1"/>
        <v>196.667</v>
      </c>
      <c r="G9" s="118">
        <f t="shared" si="1"/>
        <v>425.27499999999998</v>
      </c>
      <c r="H9" s="118">
        <f t="shared" si="1"/>
        <v>1528.0119999999999</v>
      </c>
      <c r="I9" s="118">
        <f t="shared" si="1"/>
        <v>616.96799999999996</v>
      </c>
      <c r="J9" s="118">
        <f t="shared" si="1"/>
        <v>919.96600000000001</v>
      </c>
      <c r="K9" s="118">
        <f t="shared" si="1"/>
        <v>221.25200000000001</v>
      </c>
      <c r="L9" s="118">
        <f t="shared" si="1"/>
        <v>403.30099999999999</v>
      </c>
      <c r="M9" s="118">
        <f t="shared" si="1"/>
        <v>95.566999999999993</v>
      </c>
      <c r="N9" s="118">
        <f t="shared" si="1"/>
        <v>1746.8409999999999</v>
      </c>
      <c r="O9" s="118">
        <f t="shared" si="1"/>
        <v>188.495</v>
      </c>
      <c r="P9" s="118">
        <f t="shared" si="1"/>
        <v>168.94300000000001</v>
      </c>
      <c r="Q9" s="118">
        <f t="shared" si="1"/>
        <v>209.89599999999999</v>
      </c>
      <c r="R9" s="118">
        <f t="shared" si="1"/>
        <v>787.64499999999998</v>
      </c>
      <c r="S9" s="118">
        <f t="shared" si="1"/>
        <v>13.35</v>
      </c>
      <c r="T9" s="118">
        <f t="shared" si="1"/>
        <v>52.905999999999999</v>
      </c>
      <c r="U9" s="137">
        <f>SUM(E9:T9)</f>
        <v>11279.798000000001</v>
      </c>
      <c r="V9" s="137">
        <f>D9-U9</f>
        <v>0</v>
      </c>
      <c r="W9" s="136"/>
      <c r="X9" s="136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</row>
    <row r="10" spans="1:39" s="104" customFormat="1" ht="27" customHeight="1">
      <c r="A10" s="466"/>
      <c r="B10" s="109"/>
      <c r="C10" s="117" t="s">
        <v>101</v>
      </c>
      <c r="D10" s="115">
        <f t="shared" ref="D10:D24" si="2">SUM(E10:T10)</f>
        <v>4850.2449999999999</v>
      </c>
      <c r="E10" s="118">
        <f t="shared" ref="E10:T10" si="3">E32/1000</f>
        <v>133.108</v>
      </c>
      <c r="F10" s="118">
        <f t="shared" si="3"/>
        <v>1787.51</v>
      </c>
      <c r="G10" s="118">
        <f t="shared" si="3"/>
        <v>276.209</v>
      </c>
      <c r="H10" s="118">
        <f t="shared" si="3"/>
        <v>96.195999999999998</v>
      </c>
      <c r="I10" s="118">
        <f t="shared" si="3"/>
        <v>233.34100000000001</v>
      </c>
      <c r="J10" s="118">
        <f t="shared" si="3"/>
        <v>248.75800000000001</v>
      </c>
      <c r="K10" s="118">
        <f t="shared" si="3"/>
        <v>450.05099999999999</v>
      </c>
      <c r="L10" s="118">
        <f t="shared" si="3"/>
        <v>723.28899999999999</v>
      </c>
      <c r="M10" s="118">
        <f t="shared" si="3"/>
        <v>130.84800000000001</v>
      </c>
      <c r="N10" s="118">
        <f t="shared" si="3"/>
        <v>297.09699999999998</v>
      </c>
      <c r="O10" s="118">
        <f t="shared" si="3"/>
        <v>61.22</v>
      </c>
      <c r="P10" s="118">
        <f t="shared" si="3"/>
        <v>32.865000000000002</v>
      </c>
      <c r="Q10" s="118">
        <f t="shared" si="3"/>
        <v>30.213999999999999</v>
      </c>
      <c r="R10" s="118">
        <f t="shared" si="3"/>
        <v>254.91</v>
      </c>
      <c r="S10" s="118">
        <f t="shared" si="3"/>
        <v>7.133</v>
      </c>
      <c r="T10" s="118">
        <f t="shared" si="3"/>
        <v>87.495999999999995</v>
      </c>
      <c r="U10" s="137">
        <f t="shared" ref="U10:U24" si="4">SUM(E10:T10)</f>
        <v>4850.2449999999999</v>
      </c>
      <c r="V10" s="137">
        <f t="shared" ref="V10:V24" si="5">D10-U10</f>
        <v>0</v>
      </c>
      <c r="W10" s="136"/>
      <c r="X10" s="136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</row>
    <row r="11" spans="1:39" s="104" customFormat="1" ht="27" customHeight="1">
      <c r="A11" s="466"/>
      <c r="B11" s="109"/>
      <c r="C11" s="117" t="s">
        <v>105</v>
      </c>
      <c r="D11" s="115">
        <f t="shared" si="2"/>
        <v>3115.7359999999999</v>
      </c>
      <c r="E11" s="118">
        <f t="shared" ref="E11:T11" si="6">E33/1000</f>
        <v>115.899</v>
      </c>
      <c r="F11" s="118">
        <f t="shared" si="6"/>
        <v>132.209</v>
      </c>
      <c r="G11" s="118">
        <f t="shared" si="6"/>
        <v>977.96500000000003</v>
      </c>
      <c r="H11" s="118">
        <f t="shared" si="6"/>
        <v>8.5920000000000005</v>
      </c>
      <c r="I11" s="118">
        <f t="shared" si="6"/>
        <v>106.131</v>
      </c>
      <c r="J11" s="118">
        <f t="shared" si="6"/>
        <v>251.898</v>
      </c>
      <c r="K11" s="118">
        <f t="shared" si="6"/>
        <v>146.89599999999999</v>
      </c>
      <c r="L11" s="118">
        <f t="shared" si="6"/>
        <v>221.977</v>
      </c>
      <c r="M11" s="118">
        <f t="shared" si="6"/>
        <v>34.466000000000001</v>
      </c>
      <c r="N11" s="118">
        <f t="shared" si="6"/>
        <v>259.03399999999999</v>
      </c>
      <c r="O11" s="118">
        <f t="shared" si="6"/>
        <v>496.82</v>
      </c>
      <c r="P11" s="118">
        <f t="shared" si="6"/>
        <v>28.812000000000001</v>
      </c>
      <c r="Q11" s="118">
        <f t="shared" si="6"/>
        <v>3.6</v>
      </c>
      <c r="R11" s="118">
        <f t="shared" si="6"/>
        <v>232.399</v>
      </c>
      <c r="S11" s="118">
        <f t="shared" si="6"/>
        <v>3.2829999999999999</v>
      </c>
      <c r="T11" s="118">
        <f t="shared" si="6"/>
        <v>95.754999999999995</v>
      </c>
      <c r="U11" s="137">
        <f t="shared" si="4"/>
        <v>3115.7359999999999</v>
      </c>
      <c r="V11" s="137">
        <f t="shared" si="5"/>
        <v>0</v>
      </c>
      <c r="W11" s="136"/>
      <c r="X11" s="136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</row>
    <row r="12" spans="1:39" s="104" customFormat="1" ht="27" customHeight="1">
      <c r="A12" s="466"/>
      <c r="B12" s="109"/>
      <c r="C12" s="117" t="s">
        <v>109</v>
      </c>
      <c r="D12" s="115">
        <f t="shared" si="2"/>
        <v>2989.7869999999998</v>
      </c>
      <c r="E12" s="118">
        <f t="shared" ref="E12:T12" si="7">E34/1000</f>
        <v>459.072</v>
      </c>
      <c r="F12" s="118">
        <f t="shared" si="7"/>
        <v>122.587</v>
      </c>
      <c r="G12" s="118">
        <f t="shared" si="7"/>
        <v>79.537000000000006</v>
      </c>
      <c r="H12" s="118">
        <f t="shared" si="7"/>
        <v>266.10599999999999</v>
      </c>
      <c r="I12" s="118">
        <f t="shared" si="7"/>
        <v>379.13400000000001</v>
      </c>
      <c r="J12" s="118">
        <f t="shared" si="7"/>
        <v>254.64699999999999</v>
      </c>
      <c r="K12" s="118">
        <f t="shared" si="7"/>
        <v>106.22499999999999</v>
      </c>
      <c r="L12" s="118">
        <f t="shared" si="7"/>
        <v>259.154</v>
      </c>
      <c r="M12" s="118">
        <f t="shared" si="7"/>
        <v>3.1539999999999999</v>
      </c>
      <c r="N12" s="118">
        <f t="shared" si="7"/>
        <v>378.08300000000003</v>
      </c>
      <c r="O12" s="118">
        <f t="shared" si="7"/>
        <v>74.915000000000006</v>
      </c>
      <c r="P12" s="118">
        <f t="shared" si="7"/>
        <v>78.203999999999994</v>
      </c>
      <c r="Q12" s="118">
        <f t="shared" si="7"/>
        <v>27.792000000000002</v>
      </c>
      <c r="R12" s="118">
        <f t="shared" si="7"/>
        <v>458.25799999999998</v>
      </c>
      <c r="S12" s="118">
        <f t="shared" si="7"/>
        <v>1.593</v>
      </c>
      <c r="T12" s="118">
        <f t="shared" si="7"/>
        <v>41.326000000000001</v>
      </c>
      <c r="U12" s="137">
        <f t="shared" si="4"/>
        <v>2989.7869999999998</v>
      </c>
      <c r="V12" s="137">
        <f t="shared" si="5"/>
        <v>0</v>
      </c>
      <c r="W12" s="136"/>
      <c r="X12" s="136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</row>
    <row r="13" spans="1:39" s="104" customFormat="1" ht="27" customHeight="1">
      <c r="A13" s="466"/>
      <c r="B13" s="109"/>
      <c r="C13" s="117" t="s">
        <v>113</v>
      </c>
      <c r="D13" s="115">
        <f t="shared" si="2"/>
        <v>3608.2710000000002</v>
      </c>
      <c r="E13" s="118">
        <f t="shared" ref="E13:T13" si="8">E35/1000</f>
        <v>464.774</v>
      </c>
      <c r="F13" s="118">
        <f t="shared" si="8"/>
        <v>71.578000000000003</v>
      </c>
      <c r="G13" s="118">
        <f t="shared" si="8"/>
        <v>258.24700000000001</v>
      </c>
      <c r="H13" s="118">
        <f t="shared" si="8"/>
        <v>359.63200000000001</v>
      </c>
      <c r="I13" s="118">
        <f t="shared" si="8"/>
        <v>714.60699999999997</v>
      </c>
      <c r="J13" s="118">
        <f t="shared" si="8"/>
        <v>459.935</v>
      </c>
      <c r="K13" s="118">
        <f t="shared" si="8"/>
        <v>140.47900000000001</v>
      </c>
      <c r="L13" s="118">
        <f t="shared" si="8"/>
        <v>315.02199999999999</v>
      </c>
      <c r="M13" s="118">
        <f t="shared" si="8"/>
        <v>18.34</v>
      </c>
      <c r="N13" s="118">
        <f t="shared" si="8"/>
        <v>351.43299999999999</v>
      </c>
      <c r="O13" s="118">
        <f t="shared" si="8"/>
        <v>136.393</v>
      </c>
      <c r="P13" s="118">
        <f t="shared" si="8"/>
        <v>8.7859999999999996</v>
      </c>
      <c r="Q13" s="118">
        <f t="shared" si="8"/>
        <v>9.9350000000000005</v>
      </c>
      <c r="R13" s="118">
        <f t="shared" si="8"/>
        <v>256.05</v>
      </c>
      <c r="S13" s="118">
        <f t="shared" si="8"/>
        <v>6.7640000000000002</v>
      </c>
      <c r="T13" s="118">
        <f t="shared" si="8"/>
        <v>36.295999999999999</v>
      </c>
      <c r="U13" s="137">
        <f t="shared" si="4"/>
        <v>3608.2710000000002</v>
      </c>
      <c r="V13" s="137">
        <f t="shared" si="5"/>
        <v>0</v>
      </c>
      <c r="W13" s="136"/>
      <c r="X13" s="136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</row>
    <row r="14" spans="1:39" s="104" customFormat="1" ht="27" customHeight="1">
      <c r="A14" s="466"/>
      <c r="B14" s="109"/>
      <c r="C14" s="117" t="s">
        <v>117</v>
      </c>
      <c r="D14" s="115">
        <f t="shared" si="2"/>
        <v>5744.9660000000003</v>
      </c>
      <c r="E14" s="118">
        <f t="shared" ref="E14:T14" si="9">E36/1000</f>
        <v>538.80200000000002</v>
      </c>
      <c r="F14" s="118">
        <f t="shared" si="9"/>
        <v>122.38500000000001</v>
      </c>
      <c r="G14" s="118">
        <f t="shared" si="9"/>
        <v>474.37599999999998</v>
      </c>
      <c r="H14" s="118">
        <f t="shared" si="9"/>
        <v>134.31800000000001</v>
      </c>
      <c r="I14" s="118">
        <f t="shared" si="9"/>
        <v>221.14400000000001</v>
      </c>
      <c r="J14" s="118">
        <f t="shared" si="9"/>
        <v>1981.222</v>
      </c>
      <c r="K14" s="118">
        <f t="shared" si="9"/>
        <v>119.93899999999999</v>
      </c>
      <c r="L14" s="118">
        <f t="shared" si="9"/>
        <v>489.012</v>
      </c>
      <c r="M14" s="118">
        <f t="shared" si="9"/>
        <v>25.78</v>
      </c>
      <c r="N14" s="118">
        <f t="shared" si="9"/>
        <v>383.80500000000001</v>
      </c>
      <c r="O14" s="118">
        <f t="shared" si="9"/>
        <v>686.07299999999998</v>
      </c>
      <c r="P14" s="118">
        <f t="shared" si="9"/>
        <v>61.941000000000003</v>
      </c>
      <c r="Q14" s="118">
        <f t="shared" si="9"/>
        <v>8.7439999999999998</v>
      </c>
      <c r="R14" s="118">
        <f t="shared" si="9"/>
        <v>467.78</v>
      </c>
      <c r="S14" s="118">
        <f t="shared" si="9"/>
        <v>5.8869999999999996</v>
      </c>
      <c r="T14" s="118">
        <f t="shared" si="9"/>
        <v>23.757999999999999</v>
      </c>
      <c r="U14" s="137">
        <f t="shared" si="4"/>
        <v>5744.9660000000003</v>
      </c>
      <c r="V14" s="137">
        <f t="shared" si="5"/>
        <v>0</v>
      </c>
      <c r="W14" s="136"/>
      <c r="X14" s="136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</row>
    <row r="15" spans="1:39" s="104" customFormat="1" ht="27" customHeight="1">
      <c r="A15" s="466"/>
      <c r="B15" s="109"/>
      <c r="C15" s="117" t="s">
        <v>121</v>
      </c>
      <c r="D15" s="115">
        <f t="shared" si="2"/>
        <v>4612.759</v>
      </c>
      <c r="E15" s="118">
        <f t="shared" ref="E15:T15" si="10">E37/1000</f>
        <v>124.816</v>
      </c>
      <c r="F15" s="118">
        <f t="shared" si="10"/>
        <v>962.03800000000001</v>
      </c>
      <c r="G15" s="118">
        <f t="shared" si="10"/>
        <v>4.76</v>
      </c>
      <c r="H15" s="118">
        <f t="shared" si="10"/>
        <v>210.41499999999999</v>
      </c>
      <c r="I15" s="118">
        <f t="shared" si="10"/>
        <v>67.787000000000006</v>
      </c>
      <c r="J15" s="118">
        <f t="shared" si="10"/>
        <v>395.96499999999997</v>
      </c>
      <c r="K15" s="118">
        <f t="shared" si="10"/>
        <v>523.11300000000006</v>
      </c>
      <c r="L15" s="118">
        <f t="shared" si="10"/>
        <v>487.14699999999999</v>
      </c>
      <c r="M15" s="118">
        <f t="shared" si="10"/>
        <v>216.41900000000001</v>
      </c>
      <c r="N15" s="118">
        <f t="shared" si="10"/>
        <v>354.50299999999999</v>
      </c>
      <c r="O15" s="118">
        <f t="shared" si="10"/>
        <v>489.88499999999999</v>
      </c>
      <c r="P15" s="118">
        <f t="shared" si="10"/>
        <v>181.89099999999999</v>
      </c>
      <c r="Q15" s="118">
        <f t="shared" si="10"/>
        <v>1.0629999999999999</v>
      </c>
      <c r="R15" s="118">
        <f t="shared" si="10"/>
        <v>539.03099999999995</v>
      </c>
      <c r="S15" s="118">
        <f t="shared" si="10"/>
        <v>7.9560000000000004</v>
      </c>
      <c r="T15" s="118">
        <f t="shared" si="10"/>
        <v>45.97</v>
      </c>
      <c r="U15" s="137">
        <f t="shared" si="4"/>
        <v>4612.759</v>
      </c>
      <c r="V15" s="137">
        <f t="shared" si="5"/>
        <v>0</v>
      </c>
      <c r="W15" s="136"/>
      <c r="X15" s="136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</row>
    <row r="16" spans="1:39" s="104" customFormat="1" ht="27" customHeight="1">
      <c r="A16" s="466"/>
      <c r="B16" s="109"/>
      <c r="C16" s="117" t="s">
        <v>125</v>
      </c>
      <c r="D16" s="115">
        <f t="shared" si="2"/>
        <v>6827.4589999999998</v>
      </c>
      <c r="E16" s="118">
        <f t="shared" ref="E16:T16" si="11">E38/1000</f>
        <v>282.36700000000002</v>
      </c>
      <c r="F16" s="118">
        <f t="shared" si="11"/>
        <v>659.70500000000004</v>
      </c>
      <c r="G16" s="118">
        <f t="shared" si="11"/>
        <v>245.39699999999999</v>
      </c>
      <c r="H16" s="118">
        <f t="shared" si="11"/>
        <v>202.44399999999999</v>
      </c>
      <c r="I16" s="118">
        <f t="shared" si="11"/>
        <v>186.79599999999999</v>
      </c>
      <c r="J16" s="118">
        <f t="shared" si="11"/>
        <v>432.226</v>
      </c>
      <c r="K16" s="118">
        <f t="shared" si="11"/>
        <v>384.44299999999998</v>
      </c>
      <c r="L16" s="118">
        <f t="shared" si="11"/>
        <v>1886.9659999999999</v>
      </c>
      <c r="M16" s="118">
        <f t="shared" si="11"/>
        <v>102.461</v>
      </c>
      <c r="N16" s="118">
        <f t="shared" si="11"/>
        <v>1053.8530000000001</v>
      </c>
      <c r="O16" s="118">
        <f t="shared" si="11"/>
        <v>256.26900000000001</v>
      </c>
      <c r="P16" s="118">
        <f t="shared" si="11"/>
        <v>77.563999999999993</v>
      </c>
      <c r="Q16" s="118">
        <f t="shared" si="11"/>
        <v>37.393999999999998</v>
      </c>
      <c r="R16" s="118">
        <f t="shared" si="11"/>
        <v>909.00900000000001</v>
      </c>
      <c r="S16" s="118">
        <f t="shared" si="11"/>
        <v>20.276</v>
      </c>
      <c r="T16" s="118">
        <f t="shared" si="11"/>
        <v>90.289000000000001</v>
      </c>
      <c r="U16" s="137">
        <f t="shared" si="4"/>
        <v>6827.4589999999998</v>
      </c>
      <c r="V16" s="137">
        <f t="shared" si="5"/>
        <v>0</v>
      </c>
      <c r="W16" s="136"/>
      <c r="X16" s="136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</row>
    <row r="17" spans="1:39" s="104" customFormat="1" ht="27" customHeight="1">
      <c r="A17" s="466"/>
      <c r="B17" s="109"/>
      <c r="C17" s="117" t="s">
        <v>99</v>
      </c>
      <c r="D17" s="115">
        <f t="shared" si="2"/>
        <v>933.18499999999995</v>
      </c>
      <c r="E17" s="118">
        <f t="shared" ref="E17:T17" si="12">E39/1000</f>
        <v>20.527999999999999</v>
      </c>
      <c r="F17" s="118">
        <f t="shared" si="12"/>
        <v>238.57300000000001</v>
      </c>
      <c r="G17" s="118">
        <f t="shared" si="12"/>
        <v>34.567</v>
      </c>
      <c r="H17" s="118">
        <f t="shared" si="12"/>
        <v>6.7759999999999998</v>
      </c>
      <c r="I17" s="118">
        <f t="shared" si="12"/>
        <v>13.4</v>
      </c>
      <c r="J17" s="118">
        <f t="shared" si="12"/>
        <v>75.114999999999995</v>
      </c>
      <c r="K17" s="118">
        <f t="shared" si="12"/>
        <v>197.27600000000001</v>
      </c>
      <c r="L17" s="118">
        <f t="shared" si="12"/>
        <v>97.427000000000007</v>
      </c>
      <c r="M17" s="118">
        <f t="shared" si="12"/>
        <v>50.996000000000002</v>
      </c>
      <c r="N17" s="118">
        <f t="shared" si="12"/>
        <v>73.087000000000003</v>
      </c>
      <c r="O17" s="118">
        <f t="shared" si="12"/>
        <v>49.435000000000002</v>
      </c>
      <c r="P17" s="118">
        <f t="shared" si="12"/>
        <v>4.2389999999999999</v>
      </c>
      <c r="Q17" s="118">
        <f t="shared" si="12"/>
        <v>3.1259999999999999</v>
      </c>
      <c r="R17" s="118">
        <f t="shared" si="12"/>
        <v>56.871000000000002</v>
      </c>
      <c r="S17" s="118">
        <f t="shared" si="12"/>
        <v>0.80800000000000005</v>
      </c>
      <c r="T17" s="118">
        <f t="shared" si="12"/>
        <v>10.961</v>
      </c>
      <c r="U17" s="137">
        <f t="shared" si="4"/>
        <v>933.18499999999995</v>
      </c>
      <c r="V17" s="137">
        <f t="shared" si="5"/>
        <v>0</v>
      </c>
      <c r="W17" s="136"/>
      <c r="X17" s="136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</row>
    <row r="18" spans="1:39" s="104" customFormat="1" ht="27" customHeight="1">
      <c r="A18" s="466"/>
      <c r="B18" s="109"/>
      <c r="C18" s="117" t="s">
        <v>103</v>
      </c>
      <c r="D18" s="115">
        <f t="shared" si="2"/>
        <v>21506.181</v>
      </c>
      <c r="E18" s="118">
        <f t="shared" ref="E18:T18" si="13">E40/1000</f>
        <v>1837.846</v>
      </c>
      <c r="F18" s="118">
        <f t="shared" si="13"/>
        <v>1793.6030000000001</v>
      </c>
      <c r="G18" s="118">
        <f t="shared" si="13"/>
        <v>1365.9739999999999</v>
      </c>
      <c r="H18" s="118">
        <f t="shared" si="13"/>
        <v>1698.7919999999999</v>
      </c>
      <c r="I18" s="118">
        <f t="shared" si="13"/>
        <v>1524.26</v>
      </c>
      <c r="J18" s="118">
        <f t="shared" si="13"/>
        <v>1636.9860000000001</v>
      </c>
      <c r="K18" s="118">
        <f t="shared" si="13"/>
        <v>1199.1659999999999</v>
      </c>
      <c r="L18" s="118">
        <f t="shared" si="13"/>
        <v>3336.1979999999999</v>
      </c>
      <c r="M18" s="118">
        <f t="shared" si="13"/>
        <v>461.17200000000003</v>
      </c>
      <c r="N18" s="118">
        <f t="shared" si="13"/>
        <v>2953.259</v>
      </c>
      <c r="O18" s="118">
        <f t="shared" si="13"/>
        <v>973.553</v>
      </c>
      <c r="P18" s="118">
        <f t="shared" si="13"/>
        <v>770.899</v>
      </c>
      <c r="Q18" s="118">
        <f t="shared" si="13"/>
        <v>588.13800000000003</v>
      </c>
      <c r="R18" s="118">
        <f t="shared" si="13"/>
        <v>1291.171</v>
      </c>
      <c r="S18" s="118">
        <f t="shared" si="13"/>
        <v>9.7189999999999994</v>
      </c>
      <c r="T18" s="118">
        <f t="shared" si="13"/>
        <v>65.444999999999993</v>
      </c>
      <c r="U18" s="137">
        <f t="shared" si="4"/>
        <v>21506.181</v>
      </c>
      <c r="V18" s="137">
        <f t="shared" si="5"/>
        <v>0</v>
      </c>
      <c r="W18" s="136"/>
      <c r="X18" s="136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</row>
    <row r="19" spans="1:39" s="104" customFormat="1" ht="27" customHeight="1">
      <c r="A19" s="466"/>
      <c r="B19" s="109"/>
      <c r="C19" s="117" t="s">
        <v>107</v>
      </c>
      <c r="D19" s="115">
        <f t="shared" si="2"/>
        <v>1574.3140000000001</v>
      </c>
      <c r="E19" s="118">
        <f t="shared" ref="E19:T19" si="14">E41/1000</f>
        <v>12.138</v>
      </c>
      <c r="F19" s="118">
        <f t="shared" si="14"/>
        <v>7.9249999999999998</v>
      </c>
      <c r="G19" s="118">
        <f t="shared" si="14"/>
        <v>346.67500000000001</v>
      </c>
      <c r="H19" s="118">
        <f t="shared" si="14"/>
        <v>10.535</v>
      </c>
      <c r="I19" s="118">
        <f t="shared" si="14"/>
        <v>19.286999999999999</v>
      </c>
      <c r="J19" s="118">
        <f t="shared" si="14"/>
        <v>293.87200000000001</v>
      </c>
      <c r="K19" s="118">
        <f t="shared" si="14"/>
        <v>34.814999999999998</v>
      </c>
      <c r="L19" s="118">
        <f t="shared" si="14"/>
        <v>19.12</v>
      </c>
      <c r="M19" s="118">
        <f t="shared" si="14"/>
        <v>5.452</v>
      </c>
      <c r="N19" s="118">
        <f t="shared" si="14"/>
        <v>224.869</v>
      </c>
      <c r="O19" s="118">
        <f t="shared" si="14"/>
        <v>487.72399999999999</v>
      </c>
      <c r="P19" s="118">
        <f t="shared" si="14"/>
        <v>26.824999999999999</v>
      </c>
      <c r="Q19" s="118">
        <f t="shared" si="14"/>
        <v>2.7469999999999999</v>
      </c>
      <c r="R19" s="118">
        <f t="shared" si="14"/>
        <v>74.284000000000006</v>
      </c>
      <c r="S19" s="118">
        <f t="shared" si="14"/>
        <v>5.0410000000000004</v>
      </c>
      <c r="T19" s="118">
        <f t="shared" si="14"/>
        <v>3.0049999999999999</v>
      </c>
      <c r="U19" s="137">
        <f t="shared" si="4"/>
        <v>1574.3140000000001</v>
      </c>
      <c r="V19" s="137">
        <f t="shared" si="5"/>
        <v>0</v>
      </c>
      <c r="W19" s="136"/>
      <c r="X19" s="136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</row>
    <row r="20" spans="1:39" s="104" customFormat="1" ht="26.25" customHeight="1">
      <c r="A20" s="466"/>
      <c r="B20" s="109"/>
      <c r="C20" s="117" t="s">
        <v>111</v>
      </c>
      <c r="D20" s="115">
        <f t="shared" si="2"/>
        <v>5323.4489999999996</v>
      </c>
      <c r="E20" s="118">
        <f t="shared" ref="E20:T20" si="15">E42/1000</f>
        <v>27.375</v>
      </c>
      <c r="F20" s="118">
        <f t="shared" si="15"/>
        <v>34.293999999999997</v>
      </c>
      <c r="G20" s="118">
        <f t="shared" si="15"/>
        <v>7.9409999999999998</v>
      </c>
      <c r="H20" s="118">
        <f t="shared" si="15"/>
        <v>28.094999999999999</v>
      </c>
      <c r="I20" s="118">
        <f t="shared" si="15"/>
        <v>6.93</v>
      </c>
      <c r="J20" s="118">
        <f t="shared" si="15"/>
        <v>11.471</v>
      </c>
      <c r="K20" s="118">
        <f t="shared" si="15"/>
        <v>86.459000000000003</v>
      </c>
      <c r="L20" s="118">
        <f t="shared" si="15"/>
        <v>5.9950000000000001</v>
      </c>
      <c r="M20" s="118">
        <f t="shared" si="15"/>
        <v>4.359</v>
      </c>
      <c r="N20" s="118">
        <f t="shared" si="15"/>
        <v>200.93600000000001</v>
      </c>
      <c r="O20" s="118">
        <f t="shared" si="15"/>
        <v>10.243</v>
      </c>
      <c r="P20" s="118">
        <f t="shared" si="15"/>
        <v>4132.2889999999998</v>
      </c>
      <c r="Q20" s="118">
        <f t="shared" si="15"/>
        <v>386.56</v>
      </c>
      <c r="R20" s="118">
        <f t="shared" si="15"/>
        <v>277.91399999999999</v>
      </c>
      <c r="S20" s="118">
        <f t="shared" si="15"/>
        <v>64.186000000000007</v>
      </c>
      <c r="T20" s="118">
        <f t="shared" si="15"/>
        <v>38.402000000000001</v>
      </c>
      <c r="U20" s="137">
        <f t="shared" si="4"/>
        <v>5323.4489999999996</v>
      </c>
      <c r="V20" s="137">
        <f t="shared" si="5"/>
        <v>0</v>
      </c>
      <c r="W20" s="136"/>
      <c r="X20" s="136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</row>
    <row r="21" spans="1:39" s="104" customFormat="1" ht="27" customHeight="1">
      <c r="A21" s="466"/>
      <c r="B21" s="109"/>
      <c r="C21" s="117" t="s">
        <v>115</v>
      </c>
      <c r="D21" s="115">
        <f t="shared" si="2"/>
        <v>5067.473</v>
      </c>
      <c r="E21" s="118">
        <f t="shared" ref="E21:T21" si="16">E43/1000</f>
        <v>41.45</v>
      </c>
      <c r="F21" s="118">
        <f t="shared" si="16"/>
        <v>72.561000000000007</v>
      </c>
      <c r="G21" s="118">
        <f t="shared" si="16"/>
        <v>23.379000000000001</v>
      </c>
      <c r="H21" s="118">
        <f t="shared" si="16"/>
        <v>7.0339999999999998</v>
      </c>
      <c r="I21" s="118">
        <f t="shared" si="16"/>
        <v>8.0980000000000008</v>
      </c>
      <c r="J21" s="118">
        <f t="shared" si="16"/>
        <v>12.647</v>
      </c>
      <c r="K21" s="118">
        <f t="shared" si="16"/>
        <v>41.88</v>
      </c>
      <c r="L21" s="118">
        <f t="shared" si="16"/>
        <v>5.5609999999999999</v>
      </c>
      <c r="M21" s="118">
        <f t="shared" si="16"/>
        <v>13.178000000000001</v>
      </c>
      <c r="N21" s="118">
        <f t="shared" si="16"/>
        <v>211.80799999999999</v>
      </c>
      <c r="O21" s="118">
        <f t="shared" si="16"/>
        <v>22.411000000000001</v>
      </c>
      <c r="P21" s="118">
        <f t="shared" si="16"/>
        <v>247.465</v>
      </c>
      <c r="Q21" s="118">
        <f t="shared" si="16"/>
        <v>4055.7849999999999</v>
      </c>
      <c r="R21" s="118">
        <f t="shared" si="16"/>
        <v>245.98099999999999</v>
      </c>
      <c r="S21" s="118">
        <f t="shared" si="16"/>
        <v>27.314</v>
      </c>
      <c r="T21" s="118">
        <f t="shared" si="16"/>
        <v>30.920999999999999</v>
      </c>
      <c r="U21" s="137">
        <f t="shared" si="4"/>
        <v>5067.473</v>
      </c>
      <c r="V21" s="137">
        <f t="shared" si="5"/>
        <v>0</v>
      </c>
      <c r="W21" s="136"/>
      <c r="X21" s="136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</row>
    <row r="22" spans="1:39" s="104" customFormat="1" ht="27" customHeight="1">
      <c r="A22" s="466"/>
      <c r="B22" s="109"/>
      <c r="C22" s="117" t="s">
        <v>119</v>
      </c>
      <c r="D22" s="115">
        <f t="shared" si="2"/>
        <v>15233.52</v>
      </c>
      <c r="E22" s="118">
        <f t="shared" ref="E22:T22" si="17">E44/1000</f>
        <v>1689.6949999999999</v>
      </c>
      <c r="F22" s="118">
        <f t="shared" si="17"/>
        <v>624.87599999999998</v>
      </c>
      <c r="G22" s="118">
        <f t="shared" si="17"/>
        <v>1289.4469999999999</v>
      </c>
      <c r="H22" s="118">
        <f t="shared" si="17"/>
        <v>1520.4380000000001</v>
      </c>
      <c r="I22" s="118">
        <f t="shared" si="17"/>
        <v>1815.2929999999999</v>
      </c>
      <c r="J22" s="118">
        <f t="shared" si="17"/>
        <v>2485.9250000000002</v>
      </c>
      <c r="K22" s="118">
        <f t="shared" si="17"/>
        <v>1088.1849999999999</v>
      </c>
      <c r="L22" s="118">
        <f t="shared" si="17"/>
        <v>1881.5709999999999</v>
      </c>
      <c r="M22" s="118">
        <f t="shared" si="17"/>
        <v>97.850999999999999</v>
      </c>
      <c r="N22" s="118">
        <f t="shared" si="17"/>
        <v>1026.3599999999999</v>
      </c>
      <c r="O22" s="118">
        <f t="shared" si="17"/>
        <v>954.47799999999995</v>
      </c>
      <c r="P22" s="118">
        <f t="shared" si="17"/>
        <v>105.983</v>
      </c>
      <c r="Q22" s="118">
        <f t="shared" si="17"/>
        <v>304.53300000000002</v>
      </c>
      <c r="R22" s="118">
        <f t="shared" si="17"/>
        <v>338.113</v>
      </c>
      <c r="S22" s="118">
        <f t="shared" si="17"/>
        <v>3.9660000000000002</v>
      </c>
      <c r="T22" s="118">
        <f t="shared" si="17"/>
        <v>6.806</v>
      </c>
      <c r="U22" s="137">
        <f t="shared" si="4"/>
        <v>15233.52</v>
      </c>
      <c r="V22" s="137">
        <f t="shared" si="5"/>
        <v>0</v>
      </c>
      <c r="W22" s="136"/>
      <c r="X22" s="136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</row>
    <row r="23" spans="1:39" s="104" customFormat="1" ht="27" customHeight="1">
      <c r="A23" s="466"/>
      <c r="B23" s="109"/>
      <c r="C23" s="117" t="s">
        <v>123</v>
      </c>
      <c r="D23" s="115">
        <f t="shared" si="2"/>
        <v>238.251</v>
      </c>
      <c r="E23" s="118">
        <f t="shared" ref="E23:T23" si="18">E45/1000</f>
        <v>8.6999999999999994E-2</v>
      </c>
      <c r="F23" s="118">
        <f t="shared" si="18"/>
        <v>1.83</v>
      </c>
      <c r="G23" s="118">
        <f t="shared" si="18"/>
        <v>1.9019999999999999</v>
      </c>
      <c r="H23" s="118">
        <f t="shared" si="18"/>
        <v>0.161</v>
      </c>
      <c r="I23" s="118">
        <f t="shared" si="18"/>
        <v>1.3080000000000001</v>
      </c>
      <c r="J23" s="118">
        <f t="shared" si="18"/>
        <v>20.986999999999998</v>
      </c>
      <c r="K23" s="118">
        <f t="shared" si="18"/>
        <v>0.498</v>
      </c>
      <c r="L23" s="118">
        <f t="shared" si="18"/>
        <v>1.1639999999999999</v>
      </c>
      <c r="M23" s="118">
        <f t="shared" si="18"/>
        <v>0.64200000000000002</v>
      </c>
      <c r="N23" s="118">
        <f t="shared" si="18"/>
        <v>3.53</v>
      </c>
      <c r="O23" s="118">
        <f t="shared" si="18"/>
        <v>1.782</v>
      </c>
      <c r="P23" s="118">
        <f t="shared" si="18"/>
        <v>151.34899999999999</v>
      </c>
      <c r="Q23" s="118">
        <f t="shared" si="18"/>
        <v>16.186</v>
      </c>
      <c r="R23" s="118">
        <f t="shared" si="18"/>
        <v>13.709</v>
      </c>
      <c r="S23" s="118">
        <f t="shared" si="18"/>
        <v>15.209</v>
      </c>
      <c r="T23" s="118">
        <f t="shared" si="18"/>
        <v>7.907</v>
      </c>
      <c r="U23" s="137">
        <f t="shared" si="4"/>
        <v>238.251</v>
      </c>
      <c r="V23" s="137">
        <f t="shared" si="5"/>
        <v>0</v>
      </c>
      <c r="W23" s="136"/>
      <c r="X23" s="136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</row>
    <row r="24" spans="1:39" s="104" customFormat="1" ht="27" customHeight="1">
      <c r="A24" s="467"/>
      <c r="B24" s="109"/>
      <c r="C24" s="119" t="s">
        <v>127</v>
      </c>
      <c r="D24" s="120">
        <f t="shared" si="2"/>
        <v>539.92899999999997</v>
      </c>
      <c r="E24" s="121">
        <f t="shared" ref="E24:T24" si="19">E46/1000</f>
        <v>28.390999999999998</v>
      </c>
      <c r="F24" s="121">
        <f t="shared" si="19"/>
        <v>26.077000000000002</v>
      </c>
      <c r="G24" s="121">
        <f t="shared" si="19"/>
        <v>52.128999999999998</v>
      </c>
      <c r="H24" s="121">
        <f t="shared" si="19"/>
        <v>80.822000000000003</v>
      </c>
      <c r="I24" s="121">
        <f t="shared" si="19"/>
        <v>73.058999999999997</v>
      </c>
      <c r="J24" s="121">
        <f t="shared" si="19"/>
        <v>44.218000000000004</v>
      </c>
      <c r="K24" s="121">
        <f t="shared" si="19"/>
        <v>25.344000000000001</v>
      </c>
      <c r="L24" s="121">
        <f t="shared" si="19"/>
        <v>76.048000000000002</v>
      </c>
      <c r="M24" s="121">
        <f t="shared" si="19"/>
        <v>1.3540000000000001</v>
      </c>
      <c r="N24" s="121">
        <f t="shared" si="19"/>
        <v>55.887</v>
      </c>
      <c r="O24" s="121">
        <f t="shared" si="19"/>
        <v>28.707999999999998</v>
      </c>
      <c r="P24" s="121">
        <f t="shared" si="19"/>
        <v>3.43</v>
      </c>
      <c r="Q24" s="121">
        <f t="shared" si="19"/>
        <v>15.321</v>
      </c>
      <c r="R24" s="121">
        <f t="shared" si="19"/>
        <v>13.175000000000001</v>
      </c>
      <c r="S24" s="121">
        <f t="shared" si="19"/>
        <v>1.615</v>
      </c>
      <c r="T24" s="121">
        <f t="shared" si="19"/>
        <v>14.351000000000001</v>
      </c>
      <c r="U24" s="137">
        <f t="shared" si="4"/>
        <v>539.92899999999997</v>
      </c>
      <c r="V24" s="137">
        <f t="shared" si="5"/>
        <v>0</v>
      </c>
      <c r="W24" s="106"/>
      <c r="X24" s="106"/>
    </row>
    <row r="25" spans="1:39" s="104" customFormat="1" ht="20.100000000000001" customHeight="1">
      <c r="A25" s="122"/>
      <c r="B25" s="122"/>
      <c r="C25" s="123"/>
      <c r="D25" s="123"/>
      <c r="E25" s="123">
        <f>IF(RANK(E8,$E$8:$T$8)&lt;6,RANK(E8,$E$8:$T$8),"")</f>
        <v>4</v>
      </c>
      <c r="F25" s="123">
        <f t="shared" ref="F25:T25" si="20">IF(RANK(F8,$E$8:$T$8)&lt;6,RANK(F8,$E$8:$T$8),"")</f>
        <v>5</v>
      </c>
      <c r="G25" s="123" t="str">
        <f t="shared" si="20"/>
        <v/>
      </c>
      <c r="H25" s="123" t="str">
        <f t="shared" si="20"/>
        <v/>
      </c>
      <c r="I25" s="123" t="str">
        <f t="shared" si="20"/>
        <v/>
      </c>
      <c r="J25" s="123">
        <f t="shared" si="20"/>
        <v>3</v>
      </c>
      <c r="K25" s="123" t="str">
        <f t="shared" si="20"/>
        <v/>
      </c>
      <c r="L25" s="123">
        <f t="shared" si="20"/>
        <v>1</v>
      </c>
      <c r="M25" s="123" t="str">
        <f t="shared" si="20"/>
        <v/>
      </c>
      <c r="N25" s="123">
        <f t="shared" si="20"/>
        <v>2</v>
      </c>
      <c r="O25" s="123" t="str">
        <f t="shared" si="20"/>
        <v/>
      </c>
      <c r="P25" s="123" t="str">
        <f t="shared" si="20"/>
        <v/>
      </c>
      <c r="Q25" s="123" t="str">
        <f t="shared" si="20"/>
        <v/>
      </c>
      <c r="R25" s="123" t="str">
        <f t="shared" si="20"/>
        <v/>
      </c>
      <c r="S25" s="123" t="str">
        <f t="shared" si="20"/>
        <v/>
      </c>
      <c r="T25" s="123" t="str">
        <f t="shared" si="20"/>
        <v/>
      </c>
      <c r="U25" s="106"/>
      <c r="V25" s="106"/>
      <c r="W25" s="106"/>
      <c r="X25" s="106"/>
    </row>
    <row r="26" spans="1:39" s="104" customFormat="1" ht="20.100000000000001" customHeight="1">
      <c r="A26" s="122"/>
      <c r="C26" s="123"/>
      <c r="D26" s="123"/>
      <c r="E26" s="104">
        <v>1</v>
      </c>
      <c r="F26" s="104">
        <v>2</v>
      </c>
      <c r="G26" s="104">
        <v>3</v>
      </c>
      <c r="H26" s="104">
        <v>4</v>
      </c>
      <c r="I26" s="104">
        <v>5</v>
      </c>
      <c r="J26" s="104">
        <v>6</v>
      </c>
      <c r="K26" s="104">
        <v>7</v>
      </c>
      <c r="L26" s="104">
        <v>8</v>
      </c>
      <c r="M26" s="104">
        <v>9</v>
      </c>
      <c r="N26" s="104">
        <v>10</v>
      </c>
      <c r="O26" s="104">
        <v>11</v>
      </c>
      <c r="P26" s="104">
        <v>12</v>
      </c>
      <c r="Q26" s="104">
        <v>13</v>
      </c>
      <c r="R26" s="104">
        <v>14</v>
      </c>
      <c r="S26" s="104">
        <v>15</v>
      </c>
      <c r="T26" s="104">
        <v>16</v>
      </c>
      <c r="U26" s="106"/>
      <c r="V26" s="106"/>
      <c r="W26" s="106"/>
      <c r="X26" s="106"/>
    </row>
    <row r="27" spans="1:39" s="104" customFormat="1" ht="20.100000000000001" customHeight="1">
      <c r="A27" s="122"/>
      <c r="C27" s="123"/>
      <c r="D27" s="123"/>
      <c r="E27" s="124">
        <f>E8/1000</f>
        <v>9.4810619999999997</v>
      </c>
      <c r="F27" s="124">
        <f t="shared" ref="F27:T27" si="21">F8/1000</f>
        <v>6.8544179999999999</v>
      </c>
      <c r="G27" s="124">
        <f t="shared" si="21"/>
        <v>5.8637800000000002</v>
      </c>
      <c r="H27" s="124">
        <f t="shared" si="21"/>
        <v>6.1583680000000003</v>
      </c>
      <c r="I27" s="124">
        <f t="shared" si="21"/>
        <v>5.9875429999999996</v>
      </c>
      <c r="J27" s="124">
        <f t="shared" si="21"/>
        <v>9.5258380000000002</v>
      </c>
      <c r="K27" s="124">
        <f t="shared" si="21"/>
        <v>4.7660210000000003</v>
      </c>
      <c r="L27" s="124">
        <f t="shared" si="21"/>
        <v>10.208952</v>
      </c>
      <c r="M27" s="124">
        <f t="shared" si="21"/>
        <v>1.2620389999999999</v>
      </c>
      <c r="N27" s="124">
        <f t="shared" si="21"/>
        <v>9.5743849999999995</v>
      </c>
      <c r="O27" s="124">
        <f t="shared" si="21"/>
        <v>4.9184039999999998</v>
      </c>
      <c r="P27" s="124">
        <f t="shared" si="21"/>
        <v>6.0814849999999998</v>
      </c>
      <c r="Q27" s="124">
        <f t="shared" si="21"/>
        <v>5.7010339999999999</v>
      </c>
      <c r="R27" s="124">
        <f t="shared" si="21"/>
        <v>6.2163000000000004</v>
      </c>
      <c r="S27" s="124">
        <f t="shared" si="21"/>
        <v>0.19409999999999999</v>
      </c>
      <c r="T27" s="124">
        <f t="shared" si="21"/>
        <v>0.65159400000000001</v>
      </c>
      <c r="U27" s="106"/>
      <c r="V27" s="106"/>
      <c r="W27" s="106"/>
      <c r="X27" s="106"/>
    </row>
    <row r="28" spans="1:39" s="104" customFormat="1" ht="20.100000000000001" customHeight="1">
      <c r="A28" s="122"/>
      <c r="C28" s="123" t="s">
        <v>169</v>
      </c>
      <c r="D28" s="123"/>
      <c r="E28" s="124">
        <v>8.9229959999999995</v>
      </c>
      <c r="F28" s="124">
        <v>6.4524280000000003</v>
      </c>
      <c r="G28" s="124">
        <v>4.0857910000000004</v>
      </c>
      <c r="H28" s="124">
        <v>4.9911300000000001</v>
      </c>
      <c r="I28" s="124">
        <v>4.255452</v>
      </c>
      <c r="J28" s="124">
        <v>8.5371059999999996</v>
      </c>
      <c r="K28" s="124">
        <v>4.069699</v>
      </c>
      <c r="L28" s="124">
        <v>7.5033919999999998</v>
      </c>
      <c r="M28" s="124">
        <v>0.73599000000000003</v>
      </c>
      <c r="N28" s="124">
        <v>8.4556830000000005</v>
      </c>
      <c r="O28" s="124">
        <v>4.060009</v>
      </c>
      <c r="P28" s="124">
        <v>5.7751380000000001</v>
      </c>
      <c r="Q28" s="124">
        <v>5.3246270000000004</v>
      </c>
      <c r="R28" s="124">
        <v>5.7247899999999996</v>
      </c>
      <c r="S28" s="124">
        <v>0.164106</v>
      </c>
      <c r="T28" s="124">
        <v>0.50108699999999995</v>
      </c>
      <c r="U28" s="106"/>
      <c r="V28" s="106"/>
      <c r="W28" s="106"/>
      <c r="X28" s="106"/>
    </row>
    <row r="29" spans="1:39" s="104" customFormat="1" ht="20.100000000000001" customHeight="1">
      <c r="A29" s="122"/>
      <c r="C29" s="123" t="s">
        <v>170</v>
      </c>
      <c r="D29" s="123"/>
      <c r="E29" s="125" t="str">
        <f t="shared" ref="E29:T29" si="22">IF(E25=1,E27/E28-1,"")</f>
        <v/>
      </c>
      <c r="F29" s="125" t="str">
        <f t="shared" si="22"/>
        <v/>
      </c>
      <c r="G29" s="125" t="str">
        <f t="shared" si="22"/>
        <v/>
      </c>
      <c r="H29" s="125" t="str">
        <f t="shared" si="22"/>
        <v/>
      </c>
      <c r="I29" s="125" t="str">
        <f t="shared" si="22"/>
        <v/>
      </c>
      <c r="J29" s="125" t="str">
        <f t="shared" si="22"/>
        <v/>
      </c>
      <c r="K29" s="125" t="str">
        <f t="shared" si="22"/>
        <v/>
      </c>
      <c r="L29" s="125">
        <f t="shared" si="22"/>
        <v>0.36057825580750702</v>
      </c>
      <c r="M29" s="125" t="str">
        <f t="shared" si="22"/>
        <v/>
      </c>
      <c r="N29" s="125" t="str">
        <f t="shared" si="22"/>
        <v/>
      </c>
      <c r="O29" s="125" t="str">
        <f t="shared" si="22"/>
        <v/>
      </c>
      <c r="P29" s="125" t="str">
        <f t="shared" si="22"/>
        <v/>
      </c>
      <c r="Q29" s="125" t="str">
        <f t="shared" si="22"/>
        <v/>
      </c>
      <c r="R29" s="125" t="str">
        <f t="shared" si="22"/>
        <v/>
      </c>
      <c r="S29" s="125" t="str">
        <f t="shared" si="22"/>
        <v/>
      </c>
      <c r="T29" s="125" t="str">
        <f t="shared" si="22"/>
        <v/>
      </c>
      <c r="U29" s="106"/>
      <c r="V29" s="106"/>
      <c r="W29" s="106"/>
      <c r="X29" s="106"/>
    </row>
    <row r="30" spans="1:39" s="104" customFormat="1" ht="20.100000000000001" customHeight="1">
      <c r="A30" s="122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06"/>
      <c r="V30" s="106"/>
      <c r="W30" s="106"/>
      <c r="X30" s="106"/>
    </row>
    <row r="31" spans="1:39" ht="15">
      <c r="C31" s="123"/>
      <c r="D31" s="126">
        <f t="shared" ref="D31:D47" si="23">SUM(E31:T31)</f>
        <v>11279798</v>
      </c>
      <c r="E31" s="127">
        <v>3704714</v>
      </c>
      <c r="F31" s="128">
        <v>196667</v>
      </c>
      <c r="G31" s="128">
        <v>425275</v>
      </c>
      <c r="H31" s="128">
        <v>1528012</v>
      </c>
      <c r="I31" s="128">
        <v>616968</v>
      </c>
      <c r="J31" s="128">
        <v>919966</v>
      </c>
      <c r="K31" s="128">
        <v>221252</v>
      </c>
      <c r="L31" s="128">
        <v>403301</v>
      </c>
      <c r="M31" s="128">
        <v>95567</v>
      </c>
      <c r="N31" s="128">
        <v>1746841</v>
      </c>
      <c r="O31" s="128">
        <v>188495</v>
      </c>
      <c r="P31" s="128">
        <v>168943</v>
      </c>
      <c r="Q31" s="128">
        <v>209896</v>
      </c>
      <c r="R31" s="128">
        <v>787645</v>
      </c>
      <c r="S31" s="128">
        <v>13350</v>
      </c>
      <c r="T31" s="128">
        <v>52906</v>
      </c>
    </row>
    <row r="32" spans="1:39" ht="15">
      <c r="C32" s="123"/>
      <c r="D32" s="126">
        <f t="shared" si="23"/>
        <v>4850245</v>
      </c>
      <c r="E32" s="127">
        <v>133108</v>
      </c>
      <c r="F32" s="128">
        <v>1787510</v>
      </c>
      <c r="G32" s="128">
        <v>276209</v>
      </c>
      <c r="H32" s="128">
        <v>96196</v>
      </c>
      <c r="I32" s="128">
        <v>233341</v>
      </c>
      <c r="J32" s="128">
        <v>248758</v>
      </c>
      <c r="K32" s="128">
        <v>450051</v>
      </c>
      <c r="L32" s="128">
        <v>723289</v>
      </c>
      <c r="M32" s="128">
        <v>130848</v>
      </c>
      <c r="N32" s="128">
        <v>297097</v>
      </c>
      <c r="O32" s="128">
        <v>61220</v>
      </c>
      <c r="P32" s="128">
        <v>32865</v>
      </c>
      <c r="Q32" s="128">
        <v>30214</v>
      </c>
      <c r="R32" s="128">
        <v>254910</v>
      </c>
      <c r="S32" s="128">
        <v>7133</v>
      </c>
      <c r="T32" s="128">
        <v>87496</v>
      </c>
    </row>
    <row r="33" spans="3:20" ht="15">
      <c r="C33" s="123"/>
      <c r="D33" s="126">
        <f t="shared" si="23"/>
        <v>3115736</v>
      </c>
      <c r="E33" s="127">
        <v>115899</v>
      </c>
      <c r="F33" s="128">
        <v>132209</v>
      </c>
      <c r="G33" s="128">
        <v>977965</v>
      </c>
      <c r="H33" s="128">
        <v>8592</v>
      </c>
      <c r="I33" s="128">
        <v>106131</v>
      </c>
      <c r="J33" s="128">
        <v>251898</v>
      </c>
      <c r="K33" s="128">
        <v>146896</v>
      </c>
      <c r="L33" s="128">
        <v>221977</v>
      </c>
      <c r="M33" s="128">
        <v>34466</v>
      </c>
      <c r="N33" s="128">
        <v>259034</v>
      </c>
      <c r="O33" s="128">
        <v>496820</v>
      </c>
      <c r="P33" s="128">
        <v>28812</v>
      </c>
      <c r="Q33" s="128">
        <v>3600</v>
      </c>
      <c r="R33" s="128">
        <v>232399</v>
      </c>
      <c r="S33" s="128">
        <v>3283</v>
      </c>
      <c r="T33" s="128">
        <v>95755</v>
      </c>
    </row>
    <row r="34" spans="3:20" ht="15">
      <c r="C34" s="123"/>
      <c r="D34" s="126">
        <f t="shared" si="23"/>
        <v>2989787</v>
      </c>
      <c r="E34" s="127">
        <v>459072</v>
      </c>
      <c r="F34" s="128">
        <v>122587</v>
      </c>
      <c r="G34" s="128">
        <v>79537</v>
      </c>
      <c r="H34" s="128">
        <v>266106</v>
      </c>
      <c r="I34" s="128">
        <v>379134</v>
      </c>
      <c r="J34" s="128">
        <v>254647</v>
      </c>
      <c r="K34" s="128">
        <v>106225</v>
      </c>
      <c r="L34" s="128">
        <v>259154</v>
      </c>
      <c r="M34" s="128">
        <v>3154</v>
      </c>
      <c r="N34" s="128">
        <v>378083</v>
      </c>
      <c r="O34" s="128">
        <v>74915</v>
      </c>
      <c r="P34" s="128">
        <v>78204</v>
      </c>
      <c r="Q34" s="128">
        <v>27792</v>
      </c>
      <c r="R34" s="128">
        <v>458258</v>
      </c>
      <c r="S34" s="128">
        <v>1593</v>
      </c>
      <c r="T34" s="128">
        <v>41326</v>
      </c>
    </row>
    <row r="35" spans="3:20" ht="15">
      <c r="C35" s="123"/>
      <c r="D35" s="126">
        <f t="shared" si="23"/>
        <v>3608271</v>
      </c>
      <c r="E35" s="127">
        <v>464774</v>
      </c>
      <c r="F35" s="128">
        <v>71578</v>
      </c>
      <c r="G35" s="128">
        <v>258247</v>
      </c>
      <c r="H35" s="128">
        <v>359632</v>
      </c>
      <c r="I35" s="128">
        <v>714607</v>
      </c>
      <c r="J35" s="128">
        <v>459935</v>
      </c>
      <c r="K35" s="128">
        <v>140479</v>
      </c>
      <c r="L35" s="128">
        <v>315022</v>
      </c>
      <c r="M35" s="128">
        <v>18340</v>
      </c>
      <c r="N35" s="128">
        <v>351433</v>
      </c>
      <c r="O35" s="128">
        <v>136393</v>
      </c>
      <c r="P35" s="128">
        <v>8786</v>
      </c>
      <c r="Q35" s="128">
        <v>9935</v>
      </c>
      <c r="R35" s="128">
        <v>256050</v>
      </c>
      <c r="S35" s="128">
        <v>6764</v>
      </c>
      <c r="T35" s="128">
        <v>36296</v>
      </c>
    </row>
    <row r="36" spans="3:20" ht="15">
      <c r="C36" s="123"/>
      <c r="D36" s="126">
        <f t="shared" si="23"/>
        <v>5744966</v>
      </c>
      <c r="E36" s="127">
        <v>538802</v>
      </c>
      <c r="F36" s="128">
        <v>122385</v>
      </c>
      <c r="G36" s="128">
        <v>474376</v>
      </c>
      <c r="H36" s="128">
        <v>134318</v>
      </c>
      <c r="I36" s="128">
        <v>221144</v>
      </c>
      <c r="J36" s="128">
        <v>1981222</v>
      </c>
      <c r="K36" s="128">
        <v>119939</v>
      </c>
      <c r="L36" s="128">
        <v>489012</v>
      </c>
      <c r="M36" s="128">
        <v>25780</v>
      </c>
      <c r="N36" s="128">
        <v>383805</v>
      </c>
      <c r="O36" s="128">
        <v>686073</v>
      </c>
      <c r="P36" s="128">
        <v>61941</v>
      </c>
      <c r="Q36" s="128">
        <v>8744</v>
      </c>
      <c r="R36" s="128">
        <v>467780</v>
      </c>
      <c r="S36" s="128">
        <v>5887</v>
      </c>
      <c r="T36" s="128">
        <v>23758</v>
      </c>
    </row>
    <row r="37" spans="3:20" ht="15">
      <c r="C37" s="123"/>
      <c r="D37" s="126">
        <f t="shared" si="23"/>
        <v>4612759</v>
      </c>
      <c r="E37" s="127">
        <v>124816</v>
      </c>
      <c r="F37" s="128">
        <v>962038</v>
      </c>
      <c r="G37" s="128">
        <v>4760</v>
      </c>
      <c r="H37" s="128">
        <v>210415</v>
      </c>
      <c r="I37" s="128">
        <v>67787</v>
      </c>
      <c r="J37" s="128">
        <v>395965</v>
      </c>
      <c r="K37" s="128">
        <v>523113</v>
      </c>
      <c r="L37" s="128">
        <v>487147</v>
      </c>
      <c r="M37" s="128">
        <v>216419</v>
      </c>
      <c r="N37" s="128">
        <v>354503</v>
      </c>
      <c r="O37" s="128">
        <v>489885</v>
      </c>
      <c r="P37" s="128">
        <v>181891</v>
      </c>
      <c r="Q37" s="128">
        <v>1063</v>
      </c>
      <c r="R37" s="128">
        <v>539031</v>
      </c>
      <c r="S37" s="128">
        <v>7956</v>
      </c>
      <c r="T37" s="128">
        <v>45970</v>
      </c>
    </row>
    <row r="38" spans="3:20" ht="15">
      <c r="C38" s="123"/>
      <c r="D38" s="126">
        <f t="shared" si="23"/>
        <v>6827459</v>
      </c>
      <c r="E38" s="127">
        <v>282367</v>
      </c>
      <c r="F38" s="128">
        <v>659705</v>
      </c>
      <c r="G38" s="128">
        <v>245397</v>
      </c>
      <c r="H38" s="128">
        <v>202444</v>
      </c>
      <c r="I38" s="128">
        <v>186796</v>
      </c>
      <c r="J38" s="128">
        <v>432226</v>
      </c>
      <c r="K38" s="128">
        <v>384443</v>
      </c>
      <c r="L38" s="128">
        <v>1886966</v>
      </c>
      <c r="M38" s="128">
        <v>102461</v>
      </c>
      <c r="N38" s="128">
        <v>1053853</v>
      </c>
      <c r="O38" s="128">
        <v>256269</v>
      </c>
      <c r="P38" s="128">
        <v>77564</v>
      </c>
      <c r="Q38" s="128">
        <v>37394</v>
      </c>
      <c r="R38" s="128">
        <v>909009</v>
      </c>
      <c r="S38" s="128">
        <v>20276</v>
      </c>
      <c r="T38" s="128">
        <v>90289</v>
      </c>
    </row>
    <row r="39" spans="3:20" ht="15">
      <c r="C39" s="123"/>
      <c r="D39" s="126">
        <f t="shared" si="23"/>
        <v>933185</v>
      </c>
      <c r="E39" s="127">
        <v>20528</v>
      </c>
      <c r="F39" s="128">
        <v>238573</v>
      </c>
      <c r="G39" s="128">
        <v>34567</v>
      </c>
      <c r="H39" s="128">
        <v>6776</v>
      </c>
      <c r="I39" s="128">
        <v>13400</v>
      </c>
      <c r="J39" s="128">
        <v>75115</v>
      </c>
      <c r="K39" s="128">
        <v>197276</v>
      </c>
      <c r="L39" s="128">
        <v>97427</v>
      </c>
      <c r="M39" s="128">
        <v>50996</v>
      </c>
      <c r="N39" s="128">
        <v>73087</v>
      </c>
      <c r="O39" s="128">
        <v>49435</v>
      </c>
      <c r="P39" s="128">
        <v>4239</v>
      </c>
      <c r="Q39" s="128">
        <v>3126</v>
      </c>
      <c r="R39" s="128">
        <v>56871</v>
      </c>
      <c r="S39" s="128">
        <v>808</v>
      </c>
      <c r="T39" s="128">
        <v>10961</v>
      </c>
    </row>
    <row r="40" spans="3:20" ht="15">
      <c r="C40" s="123"/>
      <c r="D40" s="126">
        <f t="shared" si="23"/>
        <v>21506181</v>
      </c>
      <c r="E40" s="127">
        <v>1837846</v>
      </c>
      <c r="F40" s="128">
        <v>1793603</v>
      </c>
      <c r="G40" s="128">
        <v>1365974</v>
      </c>
      <c r="H40" s="128">
        <v>1698792</v>
      </c>
      <c r="I40" s="128">
        <v>1524260</v>
      </c>
      <c r="J40" s="128">
        <v>1636986</v>
      </c>
      <c r="K40" s="128">
        <v>1199166</v>
      </c>
      <c r="L40" s="128">
        <v>3336198</v>
      </c>
      <c r="M40" s="128">
        <v>461172</v>
      </c>
      <c r="N40" s="128">
        <v>2953259</v>
      </c>
      <c r="O40" s="128">
        <v>973553</v>
      </c>
      <c r="P40" s="128">
        <v>770899</v>
      </c>
      <c r="Q40" s="128">
        <v>588138</v>
      </c>
      <c r="R40" s="128">
        <v>1291171</v>
      </c>
      <c r="S40" s="128">
        <v>9719</v>
      </c>
      <c r="T40" s="128">
        <v>65445</v>
      </c>
    </row>
    <row r="41" spans="3:20" ht="15">
      <c r="C41" s="123"/>
      <c r="D41" s="126">
        <f t="shared" si="23"/>
        <v>1574314</v>
      </c>
      <c r="E41" s="127">
        <v>12138</v>
      </c>
      <c r="F41" s="128">
        <v>7925</v>
      </c>
      <c r="G41" s="128">
        <v>346675</v>
      </c>
      <c r="H41" s="128">
        <v>10535</v>
      </c>
      <c r="I41" s="128">
        <v>19287</v>
      </c>
      <c r="J41" s="128">
        <v>293872</v>
      </c>
      <c r="K41" s="128">
        <v>34815</v>
      </c>
      <c r="L41" s="128">
        <v>19120</v>
      </c>
      <c r="M41" s="128">
        <v>5452</v>
      </c>
      <c r="N41" s="128">
        <v>224869</v>
      </c>
      <c r="O41" s="128">
        <v>487724</v>
      </c>
      <c r="P41" s="128">
        <v>26825</v>
      </c>
      <c r="Q41" s="128">
        <v>2747</v>
      </c>
      <c r="R41" s="128">
        <v>74284</v>
      </c>
      <c r="S41" s="128">
        <v>5041</v>
      </c>
      <c r="T41" s="128">
        <v>3005</v>
      </c>
    </row>
    <row r="42" spans="3:20" ht="15">
      <c r="C42" s="123"/>
      <c r="D42" s="126">
        <f t="shared" si="23"/>
        <v>5323449</v>
      </c>
      <c r="E42" s="127">
        <v>27375</v>
      </c>
      <c r="F42" s="128">
        <v>34294</v>
      </c>
      <c r="G42" s="128">
        <v>7941</v>
      </c>
      <c r="H42" s="128">
        <v>28095</v>
      </c>
      <c r="I42" s="128">
        <v>6930</v>
      </c>
      <c r="J42" s="128">
        <v>11471</v>
      </c>
      <c r="K42" s="128">
        <v>86459</v>
      </c>
      <c r="L42" s="128">
        <v>5995</v>
      </c>
      <c r="M42" s="128">
        <v>4359</v>
      </c>
      <c r="N42" s="128">
        <v>200936</v>
      </c>
      <c r="O42" s="128">
        <v>10243</v>
      </c>
      <c r="P42" s="128">
        <v>4132289</v>
      </c>
      <c r="Q42" s="128">
        <v>386560</v>
      </c>
      <c r="R42" s="128">
        <v>277914</v>
      </c>
      <c r="S42" s="128">
        <v>64186</v>
      </c>
      <c r="T42" s="128">
        <v>38402</v>
      </c>
    </row>
    <row r="43" spans="3:20" ht="15">
      <c r="C43" s="123"/>
      <c r="D43" s="126">
        <f t="shared" si="23"/>
        <v>5067473</v>
      </c>
      <c r="E43" s="127">
        <v>41450</v>
      </c>
      <c r="F43" s="128">
        <v>72561</v>
      </c>
      <c r="G43" s="128">
        <v>23379</v>
      </c>
      <c r="H43" s="128">
        <v>7034</v>
      </c>
      <c r="I43" s="128">
        <v>8098</v>
      </c>
      <c r="J43" s="128">
        <v>12647</v>
      </c>
      <c r="K43" s="128">
        <v>41880</v>
      </c>
      <c r="L43" s="128">
        <v>5561</v>
      </c>
      <c r="M43" s="128">
        <v>13178</v>
      </c>
      <c r="N43" s="128">
        <v>211808</v>
      </c>
      <c r="O43" s="128">
        <v>22411</v>
      </c>
      <c r="P43" s="128">
        <v>247465</v>
      </c>
      <c r="Q43" s="128">
        <v>4055785</v>
      </c>
      <c r="R43" s="128">
        <v>245981</v>
      </c>
      <c r="S43" s="128">
        <v>27314</v>
      </c>
      <c r="T43" s="128">
        <v>30921</v>
      </c>
    </row>
    <row r="44" spans="3:20" ht="15">
      <c r="C44" s="123"/>
      <c r="D44" s="126">
        <f t="shared" si="23"/>
        <v>15233520</v>
      </c>
      <c r="E44" s="127">
        <v>1689695</v>
      </c>
      <c r="F44" s="128">
        <v>624876</v>
      </c>
      <c r="G44" s="128">
        <v>1289447</v>
      </c>
      <c r="H44" s="128">
        <v>1520438</v>
      </c>
      <c r="I44" s="128">
        <v>1815293</v>
      </c>
      <c r="J44" s="128">
        <v>2485925</v>
      </c>
      <c r="K44" s="128">
        <v>1088185</v>
      </c>
      <c r="L44" s="128">
        <v>1881571</v>
      </c>
      <c r="M44" s="128">
        <v>97851</v>
      </c>
      <c r="N44" s="128">
        <v>1026360</v>
      </c>
      <c r="O44" s="128">
        <v>954478</v>
      </c>
      <c r="P44" s="128">
        <v>105983</v>
      </c>
      <c r="Q44" s="128">
        <v>304533</v>
      </c>
      <c r="R44" s="128">
        <v>338113</v>
      </c>
      <c r="S44" s="128">
        <v>3966</v>
      </c>
      <c r="T44" s="128">
        <v>6806</v>
      </c>
    </row>
    <row r="45" spans="3:20" ht="15">
      <c r="C45" s="123"/>
      <c r="D45" s="126">
        <f t="shared" si="23"/>
        <v>238251</v>
      </c>
      <c r="E45" s="127">
        <v>87</v>
      </c>
      <c r="F45" s="128">
        <v>1830</v>
      </c>
      <c r="G45" s="128">
        <v>1902</v>
      </c>
      <c r="H45" s="128">
        <v>161</v>
      </c>
      <c r="I45" s="128">
        <v>1308</v>
      </c>
      <c r="J45" s="128">
        <v>20987</v>
      </c>
      <c r="K45" s="128">
        <v>498</v>
      </c>
      <c r="L45" s="128">
        <v>1164</v>
      </c>
      <c r="M45" s="128">
        <v>642</v>
      </c>
      <c r="N45" s="128">
        <v>3530</v>
      </c>
      <c r="O45" s="128">
        <v>1782</v>
      </c>
      <c r="P45" s="128">
        <v>151349</v>
      </c>
      <c r="Q45" s="128">
        <v>16186</v>
      </c>
      <c r="R45" s="128">
        <v>13709</v>
      </c>
      <c r="S45" s="128">
        <v>15209</v>
      </c>
      <c r="T45" s="128">
        <v>7907</v>
      </c>
    </row>
    <row r="46" spans="3:20" ht="15">
      <c r="C46" s="123"/>
      <c r="D46" s="129">
        <f t="shared" si="23"/>
        <v>539929</v>
      </c>
      <c r="E46" s="130">
        <v>28391</v>
      </c>
      <c r="F46" s="131">
        <v>26077</v>
      </c>
      <c r="G46" s="131">
        <v>52129</v>
      </c>
      <c r="H46" s="131">
        <v>80822</v>
      </c>
      <c r="I46" s="131">
        <v>73059</v>
      </c>
      <c r="J46" s="131">
        <v>44218</v>
      </c>
      <c r="K46" s="131">
        <v>25344</v>
      </c>
      <c r="L46" s="131">
        <v>76048</v>
      </c>
      <c r="M46" s="131">
        <v>1354</v>
      </c>
      <c r="N46" s="131">
        <v>55887</v>
      </c>
      <c r="O46" s="131">
        <v>28708</v>
      </c>
      <c r="P46" s="131">
        <v>3430</v>
      </c>
      <c r="Q46" s="131">
        <v>15321</v>
      </c>
      <c r="R46" s="131">
        <v>13175</v>
      </c>
      <c r="S46" s="131">
        <v>1615</v>
      </c>
      <c r="T46" s="131">
        <v>14351</v>
      </c>
    </row>
    <row r="47" spans="3:20" ht="15">
      <c r="C47" s="123"/>
      <c r="D47" s="132">
        <f t="shared" si="23"/>
        <v>93445323</v>
      </c>
      <c r="E47" s="133">
        <v>9481062</v>
      </c>
      <c r="F47" s="134">
        <v>6854418</v>
      </c>
      <c r="G47" s="134">
        <v>5863780</v>
      </c>
      <c r="H47" s="134">
        <v>6158368</v>
      </c>
      <c r="I47" s="134">
        <v>5987543</v>
      </c>
      <c r="J47" s="134">
        <v>9525838</v>
      </c>
      <c r="K47" s="134">
        <v>4766021</v>
      </c>
      <c r="L47" s="134">
        <v>10208952</v>
      </c>
      <c r="M47" s="134">
        <v>1262039</v>
      </c>
      <c r="N47" s="134">
        <v>9574385</v>
      </c>
      <c r="O47" s="134">
        <v>4918404</v>
      </c>
      <c r="P47" s="134">
        <v>6081485</v>
      </c>
      <c r="Q47" s="134">
        <v>5701034</v>
      </c>
      <c r="R47" s="134">
        <v>6216300</v>
      </c>
      <c r="S47" s="134">
        <v>194100</v>
      </c>
      <c r="T47" s="134">
        <v>651594</v>
      </c>
    </row>
    <row r="48" spans="3:20" ht="15">
      <c r="C48" s="123"/>
      <c r="D48" s="135">
        <f>SUM(D31:D46)</f>
        <v>93445323</v>
      </c>
      <c r="E48" s="135">
        <f t="shared" ref="E48:T48" si="24">SUM(E31:E46)</f>
        <v>9481062</v>
      </c>
      <c r="F48" s="135">
        <f t="shared" si="24"/>
        <v>6854418</v>
      </c>
      <c r="G48" s="135">
        <f t="shared" si="24"/>
        <v>5863780</v>
      </c>
      <c r="H48" s="135">
        <f t="shared" si="24"/>
        <v>6158368</v>
      </c>
      <c r="I48" s="135">
        <f t="shared" si="24"/>
        <v>5987543</v>
      </c>
      <c r="J48" s="135">
        <f t="shared" si="24"/>
        <v>9525838</v>
      </c>
      <c r="K48" s="135">
        <f t="shared" si="24"/>
        <v>4766021</v>
      </c>
      <c r="L48" s="135">
        <f t="shared" si="24"/>
        <v>10208952</v>
      </c>
      <c r="M48" s="135">
        <f t="shared" si="24"/>
        <v>1262039</v>
      </c>
      <c r="N48" s="135">
        <f t="shared" si="24"/>
        <v>9574385</v>
      </c>
      <c r="O48" s="135">
        <f t="shared" si="24"/>
        <v>4918404</v>
      </c>
      <c r="P48" s="135">
        <f t="shared" si="24"/>
        <v>6081485</v>
      </c>
      <c r="Q48" s="135">
        <f t="shared" si="24"/>
        <v>5701034</v>
      </c>
      <c r="R48" s="135">
        <f t="shared" si="24"/>
        <v>6216300</v>
      </c>
      <c r="S48" s="135">
        <f t="shared" si="24"/>
        <v>194100</v>
      </c>
      <c r="T48" s="135">
        <f t="shared" si="24"/>
        <v>651594</v>
      </c>
    </row>
  </sheetData>
  <mergeCells count="6">
    <mergeCell ref="C1:T1"/>
    <mergeCell ref="C2:T2"/>
    <mergeCell ref="C4:T4"/>
    <mergeCell ref="D5:T5"/>
    <mergeCell ref="A4:A24"/>
    <mergeCell ref="C5:C7"/>
  </mergeCells>
  <pageMargins left="0.39305555555555599" right="0.39305555555555599" top="0.51180555555555596" bottom="0.74791666666666701" header="0.31458333333333299" footer="0.31458333333333299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1</vt:lpstr>
      <vt:lpstr>2 &amp; 3</vt:lpstr>
      <vt:lpstr>4 &amp; 5</vt:lpstr>
      <vt:lpstr>6</vt:lpstr>
      <vt:lpstr>7</vt:lpstr>
      <vt:lpstr>8A</vt:lpstr>
      <vt:lpstr>8B</vt:lpstr>
      <vt:lpstr>9</vt:lpstr>
      <vt:lpstr>10</vt:lpstr>
      <vt:lpstr>11 &amp; 12</vt:lpstr>
      <vt:lpstr>13</vt:lpstr>
      <vt:lpstr>13(2)</vt:lpstr>
      <vt:lpstr>'1'!Print_Area</vt:lpstr>
      <vt:lpstr>'10'!Print_Area</vt:lpstr>
      <vt:lpstr>'11 &amp; 12'!Print_Area</vt:lpstr>
      <vt:lpstr>'13'!Print_Area</vt:lpstr>
      <vt:lpstr>'13(2)'!Print_Area</vt:lpstr>
      <vt:lpstr>'2 &amp; 3'!Print_Area</vt:lpstr>
      <vt:lpstr>'4 &amp; 5'!Print_Area</vt:lpstr>
      <vt:lpstr>'6'!Print_Area</vt:lpstr>
      <vt:lpstr>'7'!Print_Area</vt:lpstr>
      <vt:lpstr>'8A'!Print_Area</vt:lpstr>
      <vt:lpstr>'8B'!Print_Area</vt:lpstr>
      <vt:lpstr>'9'!Print_Area</vt:lpstr>
      <vt:lpstr>'13'!Print_Titles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Noorliza Sahimi</dc:creator>
  <cp:lastModifiedBy>Rosnani Razali</cp:lastModifiedBy>
  <cp:lastPrinted>2025-06-15T06:24:00Z</cp:lastPrinted>
  <dcterms:created xsi:type="dcterms:W3CDTF">2013-06-13T06:25:00Z</dcterms:created>
  <dcterms:modified xsi:type="dcterms:W3CDTF">2025-06-19T03:55:42Z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1033-12.2.0.21546</vt:lpwstr>
  </property>
  <property fmtid="{D5CDD505-2E9C-101B-9397-08002B2CF9AE}" pid="3" name="KSOReadingLayout">
    <vt:bool>true</vt:bool>
  </property>
  <property fmtid="{D5CDD505-2E9C-101B-9397-08002B2CF9AE}" pid="4" name="ICV">
    <vt:lpwstr>21102ADB53244533B3EE66CBD45D1AA8_13</vt:lpwstr>
  </property>
</Properties>
</file>